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CNPII'!$A$1:$I$237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6" i="1" l="1"/>
  <c r="H225" i="1" s="1"/>
  <c r="H223" i="1" s="1"/>
  <c r="G226" i="1"/>
  <c r="G225" i="1"/>
  <c r="G223" i="1" s="1"/>
  <c r="H220" i="1"/>
  <c r="G220" i="1"/>
  <c r="G219" i="1" s="1"/>
  <c r="G217" i="1" s="1"/>
  <c r="H219" i="1"/>
  <c r="H217" i="1" s="1"/>
  <c r="H215" i="1"/>
  <c r="H213" i="1" s="1"/>
  <c r="G215" i="1"/>
  <c r="G213" i="1"/>
  <c r="H211" i="1"/>
  <c r="H209" i="1" s="1"/>
  <c r="H208" i="1" s="1"/>
  <c r="G211" i="1"/>
  <c r="G209" i="1"/>
  <c r="G208" i="1" s="1"/>
  <c r="H204" i="1"/>
  <c r="G204" i="1"/>
  <c r="H201" i="1"/>
  <c r="H200" i="1" s="1"/>
  <c r="H197" i="1" s="1"/>
  <c r="G201" i="1"/>
  <c r="G200" i="1"/>
  <c r="G197" i="1" s="1"/>
  <c r="H192" i="1"/>
  <c r="G192" i="1"/>
  <c r="H189" i="1"/>
  <c r="H188" i="1" s="1"/>
  <c r="H176" i="1" s="1"/>
  <c r="G189" i="1"/>
  <c r="G188" i="1"/>
  <c r="H185" i="1"/>
  <c r="G185" i="1"/>
  <c r="H182" i="1"/>
  <c r="G182" i="1"/>
  <c r="G181" i="1" s="1"/>
  <c r="H181" i="1"/>
  <c r="H178" i="1"/>
  <c r="G178" i="1"/>
  <c r="H171" i="1"/>
  <c r="G171" i="1"/>
  <c r="H166" i="1"/>
  <c r="H165" i="1" s="1"/>
  <c r="H163" i="1" s="1"/>
  <c r="H162" i="1" s="1"/>
  <c r="G166" i="1"/>
  <c r="G165" i="1"/>
  <c r="G163" i="1" s="1"/>
  <c r="H157" i="1"/>
  <c r="H154" i="1" s="1"/>
  <c r="G157" i="1"/>
  <c r="G154" i="1"/>
  <c r="H150" i="1"/>
  <c r="H147" i="1" s="1"/>
  <c r="G150" i="1"/>
  <c r="G147" i="1"/>
  <c r="H143" i="1"/>
  <c r="H140" i="1" s="1"/>
  <c r="G143" i="1"/>
  <c r="G140" i="1"/>
  <c r="G139" i="1" s="1"/>
  <c r="G137" i="1" s="1"/>
  <c r="H134" i="1"/>
  <c r="G134" i="1"/>
  <c r="H131" i="1"/>
  <c r="G131" i="1"/>
  <c r="G130" i="1" s="1"/>
  <c r="H130" i="1"/>
  <c r="H125" i="1"/>
  <c r="G125" i="1"/>
  <c r="G124" i="1" s="1"/>
  <c r="G122" i="1" s="1"/>
  <c r="H124" i="1"/>
  <c r="H122" i="1" s="1"/>
  <c r="H121" i="1" s="1"/>
  <c r="H114" i="1"/>
  <c r="G114" i="1"/>
  <c r="H111" i="1"/>
  <c r="G111" i="1"/>
  <c r="G110" i="1" s="1"/>
  <c r="G106" i="1" s="1"/>
  <c r="H110" i="1"/>
  <c r="H106" i="1" s="1"/>
  <c r="H100" i="1"/>
  <c r="H98" i="1" s="1"/>
  <c r="G100" i="1"/>
  <c r="G98" i="1"/>
  <c r="H95" i="1"/>
  <c r="H93" i="1" s="1"/>
  <c r="H86" i="1" s="1"/>
  <c r="G95" i="1"/>
  <c r="G93" i="1"/>
  <c r="H90" i="1"/>
  <c r="G90" i="1"/>
  <c r="H87" i="1"/>
  <c r="G87" i="1"/>
  <c r="G86" i="1" s="1"/>
  <c r="H81" i="1"/>
  <c r="G81" i="1"/>
  <c r="G78" i="1" s="1"/>
  <c r="H78" i="1"/>
  <c r="H74" i="1"/>
  <c r="G74" i="1"/>
  <c r="G72" i="1" s="1"/>
  <c r="G69" i="1" s="1"/>
  <c r="H72" i="1"/>
  <c r="H69" i="1" s="1"/>
  <c r="H64" i="1"/>
  <c r="G64" i="1"/>
  <c r="H59" i="1"/>
  <c r="G59" i="1"/>
  <c r="G58" i="1" s="1"/>
  <c r="G57" i="1" s="1"/>
  <c r="H58" i="1"/>
  <c r="H57" i="1" s="1"/>
  <c r="H52" i="1"/>
  <c r="G52" i="1"/>
  <c r="G49" i="1" s="1"/>
  <c r="H49" i="1"/>
  <c r="H45" i="1"/>
  <c r="G45" i="1"/>
  <c r="G44" i="1" s="1"/>
  <c r="H44" i="1"/>
  <c r="H41" i="1"/>
  <c r="G41" i="1"/>
  <c r="H38" i="1"/>
  <c r="H35" i="1" s="1"/>
  <c r="H34" i="1" s="1"/>
  <c r="G38" i="1"/>
  <c r="G35" i="1"/>
  <c r="H31" i="1"/>
  <c r="G31" i="1"/>
  <c r="G27" i="1" s="1"/>
  <c r="H27" i="1"/>
  <c r="H26" i="1" s="1"/>
  <c r="H19" i="1"/>
  <c r="H18" i="1" s="1"/>
  <c r="G19" i="1"/>
  <c r="G18" i="1"/>
  <c r="H17" i="1"/>
  <c r="G17" i="1"/>
  <c r="D226" i="1"/>
  <c r="D225" i="1" s="1"/>
  <c r="D223" i="1" s="1"/>
  <c r="C226" i="1"/>
  <c r="B226" i="1"/>
  <c r="B225" i="1" s="1"/>
  <c r="B223" i="1" s="1"/>
  <c r="C225" i="1"/>
  <c r="C223" i="1" s="1"/>
  <c r="D220" i="1"/>
  <c r="C220" i="1"/>
  <c r="C219" i="1" s="1"/>
  <c r="C217" i="1" s="1"/>
  <c r="B220" i="1"/>
  <c r="D219" i="1"/>
  <c r="D217" i="1" s="1"/>
  <c r="B219" i="1"/>
  <c r="B217" i="1" s="1"/>
  <c r="D215" i="1"/>
  <c r="D213" i="1" s="1"/>
  <c r="C215" i="1"/>
  <c r="B215" i="1"/>
  <c r="B213" i="1" s="1"/>
  <c r="C213" i="1"/>
  <c r="D211" i="1"/>
  <c r="D209" i="1" s="1"/>
  <c r="C211" i="1"/>
  <c r="B211" i="1"/>
  <c r="B209" i="1" s="1"/>
  <c r="B208" i="1" s="1"/>
  <c r="C209" i="1"/>
  <c r="D204" i="1"/>
  <c r="C204" i="1"/>
  <c r="B204" i="1"/>
  <c r="D201" i="1"/>
  <c r="D200" i="1" s="1"/>
  <c r="D197" i="1" s="1"/>
  <c r="C201" i="1"/>
  <c r="B201" i="1"/>
  <c r="B200" i="1" s="1"/>
  <c r="B197" i="1" s="1"/>
  <c r="C200" i="1"/>
  <c r="C197" i="1" s="1"/>
  <c r="D192" i="1"/>
  <c r="C192" i="1"/>
  <c r="B192" i="1"/>
  <c r="D189" i="1"/>
  <c r="D188" i="1" s="1"/>
  <c r="C189" i="1"/>
  <c r="B189" i="1"/>
  <c r="B188" i="1" s="1"/>
  <c r="C188" i="1"/>
  <c r="D185" i="1"/>
  <c r="C185" i="1"/>
  <c r="B185" i="1"/>
  <c r="B181" i="1" s="1"/>
  <c r="B176" i="1" s="1"/>
  <c r="D182" i="1"/>
  <c r="C182" i="1"/>
  <c r="C181" i="1" s="1"/>
  <c r="B182" i="1"/>
  <c r="D181" i="1"/>
  <c r="D178" i="1"/>
  <c r="C178" i="1"/>
  <c r="C176" i="1" s="1"/>
  <c r="B178" i="1"/>
  <c r="D171" i="1"/>
  <c r="C171" i="1"/>
  <c r="B171" i="1"/>
  <c r="D166" i="1"/>
  <c r="D165" i="1" s="1"/>
  <c r="D163" i="1" s="1"/>
  <c r="C166" i="1"/>
  <c r="B166" i="1"/>
  <c r="B165" i="1" s="1"/>
  <c r="B163" i="1" s="1"/>
  <c r="C165" i="1"/>
  <c r="C163" i="1" s="1"/>
  <c r="D157" i="1"/>
  <c r="D154" i="1" s="1"/>
  <c r="C157" i="1"/>
  <c r="B157" i="1"/>
  <c r="B154" i="1" s="1"/>
  <c r="C154" i="1"/>
  <c r="D150" i="1"/>
  <c r="D147" i="1" s="1"/>
  <c r="C150" i="1"/>
  <c r="B150" i="1"/>
  <c r="B147" i="1" s="1"/>
  <c r="C147" i="1"/>
  <c r="D143" i="1"/>
  <c r="D140" i="1" s="1"/>
  <c r="D139" i="1" s="1"/>
  <c r="D137" i="1" s="1"/>
  <c r="C143" i="1"/>
  <c r="B143" i="1"/>
  <c r="B140" i="1" s="1"/>
  <c r="B139" i="1" s="1"/>
  <c r="B137" i="1" s="1"/>
  <c r="C140" i="1"/>
  <c r="C139" i="1" s="1"/>
  <c r="C137" i="1" s="1"/>
  <c r="D134" i="1"/>
  <c r="D130" i="1" s="1"/>
  <c r="C134" i="1"/>
  <c r="B134" i="1"/>
  <c r="D131" i="1"/>
  <c r="C131" i="1"/>
  <c r="C130" i="1" s="1"/>
  <c r="B131" i="1"/>
  <c r="B130" i="1"/>
  <c r="D125" i="1"/>
  <c r="C125" i="1"/>
  <c r="C124" i="1" s="1"/>
  <c r="C122" i="1" s="1"/>
  <c r="C121" i="1" s="1"/>
  <c r="B125" i="1"/>
  <c r="D124" i="1"/>
  <c r="D122" i="1" s="1"/>
  <c r="D121" i="1" s="1"/>
  <c r="B124" i="1"/>
  <c r="B122" i="1" s="1"/>
  <c r="B121" i="1" s="1"/>
  <c r="D114" i="1"/>
  <c r="D110" i="1" s="1"/>
  <c r="D106" i="1" s="1"/>
  <c r="C114" i="1"/>
  <c r="B114" i="1"/>
  <c r="D111" i="1"/>
  <c r="C111" i="1"/>
  <c r="C110" i="1" s="1"/>
  <c r="C106" i="1" s="1"/>
  <c r="B111" i="1"/>
  <c r="B110" i="1"/>
  <c r="B106" i="1" s="1"/>
  <c r="D100" i="1"/>
  <c r="D98" i="1" s="1"/>
  <c r="C100" i="1"/>
  <c r="B100" i="1"/>
  <c r="B98" i="1" s="1"/>
  <c r="C98" i="1"/>
  <c r="D95" i="1"/>
  <c r="D93" i="1" s="1"/>
  <c r="C95" i="1"/>
  <c r="B95" i="1"/>
  <c r="B93" i="1" s="1"/>
  <c r="B86" i="1" s="1"/>
  <c r="C93" i="1"/>
  <c r="D90" i="1"/>
  <c r="D86" i="1" s="1"/>
  <c r="C90" i="1"/>
  <c r="B90" i="1"/>
  <c r="D87" i="1"/>
  <c r="C87" i="1"/>
  <c r="C86" i="1" s="1"/>
  <c r="B87" i="1"/>
  <c r="D81" i="1"/>
  <c r="C81" i="1"/>
  <c r="C78" i="1" s="1"/>
  <c r="B81" i="1"/>
  <c r="D78" i="1"/>
  <c r="B78" i="1"/>
  <c r="D74" i="1"/>
  <c r="C74" i="1"/>
  <c r="C72" i="1" s="1"/>
  <c r="C69" i="1" s="1"/>
  <c r="B74" i="1"/>
  <c r="D72" i="1"/>
  <c r="D69" i="1" s="1"/>
  <c r="B72" i="1"/>
  <c r="B69" i="1" s="1"/>
  <c r="D64" i="1"/>
  <c r="D58" i="1" s="1"/>
  <c r="D57" i="1" s="1"/>
  <c r="D56" i="1" s="1"/>
  <c r="C64" i="1"/>
  <c r="B64" i="1"/>
  <c r="D59" i="1"/>
  <c r="C59" i="1"/>
  <c r="C58" i="1" s="1"/>
  <c r="C57" i="1" s="1"/>
  <c r="C56" i="1" s="1"/>
  <c r="B59" i="1"/>
  <c r="B58" i="1"/>
  <c r="B57" i="1" s="1"/>
  <c r="B56" i="1" s="1"/>
  <c r="D52" i="1"/>
  <c r="C52" i="1"/>
  <c r="C49" i="1" s="1"/>
  <c r="B52" i="1"/>
  <c r="D49" i="1"/>
  <c r="B49" i="1"/>
  <c r="D45" i="1"/>
  <c r="C45" i="1"/>
  <c r="C44" i="1" s="1"/>
  <c r="B45" i="1"/>
  <c r="D44" i="1"/>
  <c r="B44" i="1"/>
  <c r="D41" i="1"/>
  <c r="C41" i="1"/>
  <c r="C35" i="1" s="1"/>
  <c r="B41" i="1"/>
  <c r="D38" i="1"/>
  <c r="D35" i="1" s="1"/>
  <c r="D34" i="1" s="1"/>
  <c r="C38" i="1"/>
  <c r="B38" i="1"/>
  <c r="B35" i="1" s="1"/>
  <c r="B34" i="1" s="1"/>
  <c r="D31" i="1"/>
  <c r="C31" i="1"/>
  <c r="C27" i="1" s="1"/>
  <c r="B31" i="1"/>
  <c r="D27" i="1"/>
  <c r="B27" i="1"/>
  <c r="D19" i="1"/>
  <c r="D17" i="1" s="1"/>
  <c r="C19" i="1"/>
  <c r="C17" i="1" s="1"/>
  <c r="B19" i="1"/>
  <c r="B18" i="1" s="1"/>
  <c r="C18" i="1"/>
  <c r="B17" i="1"/>
  <c r="G34" i="1" l="1"/>
  <c r="G56" i="1"/>
  <c r="H120" i="1"/>
  <c r="G26" i="1"/>
  <c r="G16" i="1" s="1"/>
  <c r="G121" i="1"/>
  <c r="H56" i="1"/>
  <c r="H16" i="1" s="1"/>
  <c r="H232" i="1" s="1"/>
  <c r="H139" i="1"/>
  <c r="H137" i="1" s="1"/>
  <c r="G176" i="1"/>
  <c r="G162" i="1" s="1"/>
  <c r="B26" i="1"/>
  <c r="B16" i="1" s="1"/>
  <c r="B232" i="1" s="1"/>
  <c r="B162" i="1"/>
  <c r="D176" i="1"/>
  <c r="D208" i="1"/>
  <c r="D162" i="1" s="1"/>
  <c r="D120" i="1" s="1"/>
  <c r="B120" i="1"/>
  <c r="D26" i="1"/>
  <c r="D16" i="1" s="1"/>
  <c r="C34" i="1"/>
  <c r="C26" i="1" s="1"/>
  <c r="C16" i="1" s="1"/>
  <c r="C208" i="1"/>
  <c r="C162" i="1" s="1"/>
  <c r="C120" i="1" s="1"/>
  <c r="D18" i="1"/>
  <c r="G120" i="1" l="1"/>
  <c r="G232" i="1"/>
  <c r="C232" i="1"/>
  <c r="D232" i="1"/>
  <c r="E155" i="1" l="1"/>
  <c r="F155" i="1" s="1"/>
  <c r="I155" i="1" s="1"/>
  <c r="E148" i="1"/>
  <c r="F148" i="1" s="1"/>
  <c r="E142" i="1"/>
  <c r="F142" i="1" s="1"/>
  <c r="E138" i="1"/>
  <c r="F138" i="1" s="1"/>
  <c r="E132" i="1"/>
  <c r="F132" i="1" s="1"/>
  <c r="E123" i="1"/>
  <c r="F123" i="1" s="1"/>
  <c r="E116" i="1"/>
  <c r="F116" i="1" s="1"/>
  <c r="E71" i="1"/>
  <c r="F71" i="1" s="1"/>
  <c r="I71" i="1" s="1"/>
  <c r="E65" i="1"/>
  <c r="F65" i="1" s="1"/>
  <c r="E61" i="1"/>
  <c r="F61" i="1" s="1"/>
  <c r="I61" i="1" s="1"/>
  <c r="E60" i="1"/>
  <c r="F60" i="1" s="1"/>
  <c r="I60" i="1" s="1"/>
  <c r="E32" i="1"/>
  <c r="F32" i="1" s="1"/>
  <c r="I32" i="1" s="1"/>
  <c r="E29" i="1"/>
  <c r="F29" i="1" s="1"/>
  <c r="E25" i="1"/>
  <c r="F25" i="1" s="1"/>
  <c r="I25" i="1" s="1"/>
  <c r="E63" i="1"/>
  <c r="F63" i="1" s="1"/>
  <c r="E141" i="1"/>
  <c r="F141" i="1" s="1"/>
  <c r="E55" i="1"/>
  <c r="F55" i="1" s="1"/>
  <c r="E109" i="1"/>
  <c r="F109" i="1" s="1"/>
  <c r="I109" i="1" s="1"/>
  <c r="E160" i="1"/>
  <c r="F160" i="1" s="1"/>
  <c r="E146" i="1"/>
  <c r="F146" i="1" s="1"/>
  <c r="E43" i="1"/>
  <c r="F43" i="1" s="1"/>
  <c r="I65" i="1"/>
  <c r="E23" i="1" l="1"/>
  <c r="F23" i="1" s="1"/>
  <c r="I23" i="1" s="1"/>
  <c r="I148" i="1"/>
  <c r="E75" i="1"/>
  <c r="F75" i="1" s="1"/>
  <c r="I75" i="1" s="1"/>
  <c r="E107" i="1"/>
  <c r="F107" i="1" s="1"/>
  <c r="I107" i="1" s="1"/>
  <c r="E62" i="1"/>
  <c r="E179" i="1"/>
  <c r="F179" i="1" s="1"/>
  <c r="I179" i="1" s="1"/>
  <c r="E168" i="1"/>
  <c r="F168" i="1" s="1"/>
  <c r="I168" i="1" s="1"/>
  <c r="E210" i="1"/>
  <c r="E199" i="1"/>
  <c r="F199" i="1" s="1"/>
  <c r="I199" i="1" s="1"/>
  <c r="E180" i="1"/>
  <c r="E169" i="1"/>
  <c r="F169" i="1" s="1"/>
  <c r="I169" i="1" s="1"/>
  <c r="E198" i="1"/>
  <c r="F198" i="1" s="1"/>
  <c r="I198" i="1" s="1"/>
  <c r="E33" i="1"/>
  <c r="E37" i="1"/>
  <c r="F37" i="1" s="1"/>
  <c r="I37" i="1" s="1"/>
  <c r="E40" i="1"/>
  <c r="F40" i="1" s="1"/>
  <c r="E50" i="1"/>
  <c r="F50" i="1" s="1"/>
  <c r="I50" i="1" s="1"/>
  <c r="E53" i="1"/>
  <c r="F53" i="1" s="1"/>
  <c r="I53" i="1" s="1"/>
  <c r="E68" i="1"/>
  <c r="F68" i="1" s="1"/>
  <c r="I68" i="1" s="1"/>
  <c r="E73" i="1"/>
  <c r="F73" i="1" s="1"/>
  <c r="E77" i="1"/>
  <c r="F77" i="1" s="1"/>
  <c r="I77" i="1" s="1"/>
  <c r="E83" i="1"/>
  <c r="F83" i="1" s="1"/>
  <c r="I83" i="1" s="1"/>
  <c r="E84" i="1"/>
  <c r="F84" i="1" s="1"/>
  <c r="I84" i="1" s="1"/>
  <c r="E113" i="1"/>
  <c r="F113" i="1" s="1"/>
  <c r="I113" i="1" s="1"/>
  <c r="E133" i="1"/>
  <c r="E144" i="1"/>
  <c r="F144" i="1" s="1"/>
  <c r="I144" i="1" s="1"/>
  <c r="E149" i="1"/>
  <c r="F149" i="1" s="1"/>
  <c r="I149" i="1" s="1"/>
  <c r="E158" i="1"/>
  <c r="F158" i="1" s="1"/>
  <c r="I158" i="1" s="1"/>
  <c r="E126" i="1"/>
  <c r="F126" i="1" s="1"/>
  <c r="I126" i="1" s="1"/>
  <c r="E102" i="1"/>
  <c r="F102" i="1" s="1"/>
  <c r="E212" i="1"/>
  <c r="I40" i="1"/>
  <c r="I160" i="1"/>
  <c r="I146" i="1"/>
  <c r="I116" i="1"/>
  <c r="E127" i="1"/>
  <c r="F127" i="1" s="1"/>
  <c r="I127" i="1" s="1"/>
  <c r="E103" i="1"/>
  <c r="F103" i="1" s="1"/>
  <c r="I103" i="1" s="1"/>
  <c r="E228" i="1"/>
  <c r="F228" i="1" s="1"/>
  <c r="I228" i="1" s="1"/>
  <c r="E222" i="1"/>
  <c r="F222" i="1" s="1"/>
  <c r="I222" i="1" s="1"/>
  <c r="E190" i="1"/>
  <c r="F190" i="1" s="1"/>
  <c r="I190" i="1" s="1"/>
  <c r="E170" i="1"/>
  <c r="F170" i="1" s="1"/>
  <c r="I170" i="1" s="1"/>
  <c r="E76" i="1"/>
  <c r="F76" i="1" s="1"/>
  <c r="I76" i="1" s="1"/>
  <c r="I74" i="1" s="1"/>
  <c r="E112" i="1"/>
  <c r="E42" i="1"/>
  <c r="E128" i="1"/>
  <c r="F128" i="1" s="1"/>
  <c r="I128" i="1" s="1"/>
  <c r="E104" i="1"/>
  <c r="F104" i="1" s="1"/>
  <c r="I104" i="1" s="1"/>
  <c r="E99" i="1"/>
  <c r="F99" i="1" s="1"/>
  <c r="I99" i="1" s="1"/>
  <c r="E203" i="1"/>
  <c r="F203" i="1" s="1"/>
  <c r="I203" i="1" s="1"/>
  <c r="E191" i="1"/>
  <c r="E177" i="1"/>
  <c r="F177" i="1" s="1"/>
  <c r="I177" i="1" s="1"/>
  <c r="E174" i="1"/>
  <c r="F174" i="1" s="1"/>
  <c r="I174" i="1" s="1"/>
  <c r="E22" i="1"/>
  <c r="F22" i="1" s="1"/>
  <c r="I22" i="1" s="1"/>
  <c r="E47" i="1"/>
  <c r="F47" i="1" s="1"/>
  <c r="I47" i="1" s="1"/>
  <c r="E129" i="1"/>
  <c r="F129" i="1" s="1"/>
  <c r="I129" i="1" s="1"/>
  <c r="E105" i="1"/>
  <c r="F105" i="1" s="1"/>
  <c r="E101" i="1"/>
  <c r="F101" i="1" s="1"/>
  <c r="E218" i="1"/>
  <c r="F218" i="1" s="1"/>
  <c r="I218" i="1" s="1"/>
  <c r="E195" i="1"/>
  <c r="F195" i="1" s="1"/>
  <c r="E88" i="1"/>
  <c r="F88" i="1" s="1"/>
  <c r="I88" i="1" s="1"/>
  <c r="I105" i="1"/>
  <c r="E221" i="1"/>
  <c r="F221" i="1" s="1"/>
  <c r="I221" i="1" s="1"/>
  <c r="E66" i="1"/>
  <c r="F66" i="1" s="1"/>
  <c r="I66" i="1" s="1"/>
  <c r="E136" i="1"/>
  <c r="F136" i="1" s="1"/>
  <c r="I136" i="1" s="1"/>
  <c r="E96" i="1"/>
  <c r="F96" i="1" s="1"/>
  <c r="E89" i="1"/>
  <c r="F89" i="1" s="1"/>
  <c r="I89" i="1" s="1"/>
  <c r="I102" i="1"/>
  <c r="E202" i="1"/>
  <c r="F202" i="1" s="1"/>
  <c r="E164" i="1"/>
  <c r="F164" i="1" s="1"/>
  <c r="I164" i="1" s="1"/>
  <c r="E167" i="1"/>
  <c r="F167" i="1" s="1"/>
  <c r="I43" i="1"/>
  <c r="I55" i="1"/>
  <c r="I141" i="1"/>
  <c r="E97" i="1"/>
  <c r="F97" i="1" s="1"/>
  <c r="E92" i="1"/>
  <c r="F92" i="1" s="1"/>
  <c r="I92" i="1" s="1"/>
  <c r="E230" i="1"/>
  <c r="F230" i="1" s="1"/>
  <c r="I230" i="1" s="1"/>
  <c r="E196" i="1"/>
  <c r="F196" i="1" s="1"/>
  <c r="I196" i="1" s="1"/>
  <c r="E175" i="1"/>
  <c r="F175" i="1" s="1"/>
  <c r="I175" i="1" s="1"/>
  <c r="E20" i="1"/>
  <c r="F20" i="1" s="1"/>
  <c r="I20" i="1" s="1"/>
  <c r="E21" i="1"/>
  <c r="F21" i="1" s="1"/>
  <c r="I21" i="1" s="1"/>
  <c r="E24" i="1"/>
  <c r="F24" i="1" s="1"/>
  <c r="I24" i="1" s="1"/>
  <c r="E30" i="1"/>
  <c r="F30" i="1" s="1"/>
  <c r="I30" i="1" s="1"/>
  <c r="E39" i="1"/>
  <c r="E48" i="1"/>
  <c r="F48" i="1" s="1"/>
  <c r="I48" i="1" s="1"/>
  <c r="E51" i="1"/>
  <c r="F51" i="1" s="1"/>
  <c r="I51" i="1" s="1"/>
  <c r="E54" i="1"/>
  <c r="E67" i="1"/>
  <c r="F67" i="1" s="1"/>
  <c r="E80" i="1"/>
  <c r="F80" i="1" s="1"/>
  <c r="I80" i="1" s="1"/>
  <c r="E108" i="1"/>
  <c r="F108" i="1" s="1"/>
  <c r="I108" i="1" s="1"/>
  <c r="E115" i="1"/>
  <c r="F115" i="1" s="1"/>
  <c r="I115" i="1" s="1"/>
  <c r="E117" i="1"/>
  <c r="F117" i="1" s="1"/>
  <c r="E118" i="1"/>
  <c r="F118" i="1" s="1"/>
  <c r="I118" i="1" s="1"/>
  <c r="E119" i="1"/>
  <c r="F119" i="1" s="1"/>
  <c r="I119" i="1" s="1"/>
  <c r="E145" i="1"/>
  <c r="E151" i="1"/>
  <c r="F151" i="1" s="1"/>
  <c r="I151" i="1" s="1"/>
  <c r="E152" i="1"/>
  <c r="F152" i="1" s="1"/>
  <c r="E153" i="1"/>
  <c r="F153" i="1" s="1"/>
  <c r="I153" i="1" s="1"/>
  <c r="E156" i="1"/>
  <c r="F156" i="1" s="1"/>
  <c r="I156" i="1" s="1"/>
  <c r="E159" i="1"/>
  <c r="I142" i="1"/>
  <c r="E231" i="1"/>
  <c r="F231" i="1" s="1"/>
  <c r="I231" i="1" s="1"/>
  <c r="E227" i="1"/>
  <c r="F227" i="1" s="1"/>
  <c r="I227" i="1" s="1"/>
  <c r="E214" i="1"/>
  <c r="F214" i="1" s="1"/>
  <c r="I214" i="1" s="1"/>
  <c r="E207" i="1"/>
  <c r="F207" i="1" s="1"/>
  <c r="I207" i="1" s="1"/>
  <c r="E187" i="1"/>
  <c r="F187" i="1" s="1"/>
  <c r="I187" i="1" s="1"/>
  <c r="I97" i="1"/>
  <c r="E206" i="1"/>
  <c r="F206" i="1" s="1"/>
  <c r="I206" i="1" s="1"/>
  <c r="E194" i="1"/>
  <c r="F194" i="1" s="1"/>
  <c r="I194" i="1" s="1"/>
  <c r="E184" i="1"/>
  <c r="F184" i="1" s="1"/>
  <c r="I184" i="1" s="1"/>
  <c r="E173" i="1"/>
  <c r="F173" i="1" s="1"/>
  <c r="I173" i="1" s="1"/>
  <c r="I195" i="1"/>
  <c r="I138" i="1"/>
  <c r="I29" i="1"/>
  <c r="E224" i="1"/>
  <c r="F224" i="1" s="1"/>
  <c r="I224" i="1" s="1"/>
  <c r="I132" i="1"/>
  <c r="I123" i="1"/>
  <c r="E216" i="1"/>
  <c r="E205" i="1"/>
  <c r="F205" i="1" s="1"/>
  <c r="E193" i="1"/>
  <c r="F193" i="1" s="1"/>
  <c r="I193" i="1" s="1"/>
  <c r="E186" i="1"/>
  <c r="F186" i="1" s="1"/>
  <c r="I63" i="1"/>
  <c r="E135" i="1"/>
  <c r="E79" i="1"/>
  <c r="F79" i="1" s="1"/>
  <c r="I79" i="1" s="1"/>
  <c r="E28" i="1"/>
  <c r="F28" i="1" s="1"/>
  <c r="I28" i="1" s="1"/>
  <c r="E36" i="1"/>
  <c r="F36" i="1" s="1"/>
  <c r="I36" i="1" s="1"/>
  <c r="E82" i="1"/>
  <c r="E46" i="1"/>
  <c r="E70" i="1"/>
  <c r="F70" i="1" s="1"/>
  <c r="I70" i="1" s="1"/>
  <c r="E229" i="1"/>
  <c r="F229" i="1" s="1"/>
  <c r="I229" i="1" s="1"/>
  <c r="E94" i="1"/>
  <c r="F94" i="1" s="1"/>
  <c r="I94" i="1" s="1"/>
  <c r="E91" i="1"/>
  <c r="F91" i="1" s="1"/>
  <c r="I96" i="1"/>
  <c r="E183" i="1"/>
  <c r="F183" i="1" s="1"/>
  <c r="E172" i="1"/>
  <c r="F172" i="1" s="1"/>
  <c r="F185" i="1" l="1"/>
  <c r="F182" i="1"/>
  <c r="I220" i="1"/>
  <c r="I219" i="1" s="1"/>
  <c r="I217" i="1" s="1"/>
  <c r="F181" i="1"/>
  <c r="F64" i="1"/>
  <c r="F114" i="1"/>
  <c r="F90" i="1"/>
  <c r="I91" i="1"/>
  <c r="I90" i="1" s="1"/>
  <c r="I117" i="1"/>
  <c r="I114" i="1" s="1"/>
  <c r="F100" i="1"/>
  <c r="F98" i="1" s="1"/>
  <c r="I186" i="1"/>
  <c r="F125" i="1"/>
  <c r="F124" i="1" s="1"/>
  <c r="F122" i="1" s="1"/>
  <c r="I67" i="1"/>
  <c r="I64" i="1" s="1"/>
  <c r="F95" i="1"/>
  <c r="F93" i="1" s="1"/>
  <c r="I101" i="1"/>
  <c r="I100" i="1" s="1"/>
  <c r="I98" i="1" s="1"/>
  <c r="F171" i="1"/>
  <c r="F204" i="1"/>
  <c r="F150" i="1"/>
  <c r="F147" i="1" s="1"/>
  <c r="F19" i="1"/>
  <c r="F17" i="1" s="1"/>
  <c r="F220" i="1"/>
  <c r="F219" i="1" s="1"/>
  <c r="F217" i="1" s="1"/>
  <c r="F87" i="1"/>
  <c r="F210" i="1"/>
  <c r="E59" i="1"/>
  <c r="F62" i="1"/>
  <c r="I152" i="1"/>
  <c r="I150" i="1" s="1"/>
  <c r="I147" i="1" s="1"/>
  <c r="F226" i="1"/>
  <c r="F225" i="1" s="1"/>
  <c r="F223" i="1" s="1"/>
  <c r="I172" i="1"/>
  <c r="I171" i="1" s="1"/>
  <c r="I73" i="1"/>
  <c r="I72" i="1" s="1"/>
  <c r="I69" i="1" s="1"/>
  <c r="E157" i="1"/>
  <c r="E154" i="1" s="1"/>
  <c r="F159" i="1"/>
  <c r="E38" i="1"/>
  <c r="F39" i="1"/>
  <c r="F166" i="1"/>
  <c r="I167" i="1"/>
  <c r="I166" i="1" s="1"/>
  <c r="I202" i="1"/>
  <c r="I201" i="1" s="1"/>
  <c r="F201" i="1"/>
  <c r="E189" i="1"/>
  <c r="F191" i="1"/>
  <c r="E41" i="1"/>
  <c r="E35" i="1" s="1"/>
  <c r="F42" i="1"/>
  <c r="E211" i="1"/>
  <c r="E209" i="1" s="1"/>
  <c r="F212" i="1"/>
  <c r="E131" i="1"/>
  <c r="F133" i="1"/>
  <c r="E81" i="1"/>
  <c r="E78" i="1" s="1"/>
  <c r="F82" i="1"/>
  <c r="E134" i="1"/>
  <c r="F135" i="1"/>
  <c r="E31" i="1"/>
  <c r="E27" i="1" s="1"/>
  <c r="F33" i="1"/>
  <c r="E178" i="1"/>
  <c r="F180" i="1"/>
  <c r="I180" i="1" s="1"/>
  <c r="I178" i="1" s="1"/>
  <c r="I205" i="1"/>
  <c r="I204" i="1" s="1"/>
  <c r="E45" i="1"/>
  <c r="E44" i="1" s="1"/>
  <c r="F46" i="1"/>
  <c r="F192" i="1"/>
  <c r="E215" i="1"/>
  <c r="E213" i="1" s="1"/>
  <c r="F216" i="1"/>
  <c r="I183" i="1"/>
  <c r="I182" i="1" s="1"/>
  <c r="E143" i="1"/>
  <c r="E140" i="1" s="1"/>
  <c r="F145" i="1"/>
  <c r="I145" i="1" s="1"/>
  <c r="I143" i="1" s="1"/>
  <c r="I140" i="1" s="1"/>
  <c r="E52" i="1"/>
  <c r="E49" i="1" s="1"/>
  <c r="F54" i="1"/>
  <c r="F74" i="1"/>
  <c r="F72" i="1" s="1"/>
  <c r="F69" i="1" s="1"/>
  <c r="E111" i="1"/>
  <c r="F112" i="1"/>
  <c r="I87" i="1"/>
  <c r="E192" i="1"/>
  <c r="E74" i="1"/>
  <c r="E72" i="1" s="1"/>
  <c r="E69" i="1" s="1"/>
  <c r="I226" i="1"/>
  <c r="I225" i="1" s="1"/>
  <c r="I223" i="1" s="1"/>
  <c r="E166" i="1"/>
  <c r="E100" i="1"/>
  <c r="E98" i="1" s="1"/>
  <c r="E19" i="1"/>
  <c r="E18" i="1" s="1"/>
  <c r="E125" i="1"/>
  <c r="E124" i="1" s="1"/>
  <c r="E122" i="1" s="1"/>
  <c r="E182" i="1"/>
  <c r="E226" i="1"/>
  <c r="E225" i="1" s="1"/>
  <c r="E223" i="1" s="1"/>
  <c r="E171" i="1"/>
  <c r="E185" i="1"/>
  <c r="E204" i="1"/>
  <c r="E201" i="1"/>
  <c r="E87" i="1"/>
  <c r="E220" i="1"/>
  <c r="E219" i="1" s="1"/>
  <c r="E217" i="1" s="1"/>
  <c r="I19" i="1"/>
  <c r="I17" i="1" s="1"/>
  <c r="E64" i="1"/>
  <c r="I185" i="1"/>
  <c r="E90" i="1"/>
  <c r="E150" i="1"/>
  <c r="E147" i="1" s="1"/>
  <c r="E114" i="1"/>
  <c r="E95" i="1"/>
  <c r="E93" i="1" s="1"/>
  <c r="I192" i="1"/>
  <c r="I95" i="1"/>
  <c r="I93" i="1" s="1"/>
  <c r="I125" i="1"/>
  <c r="I124" i="1" s="1"/>
  <c r="I122" i="1" s="1"/>
  <c r="F165" i="1" l="1"/>
  <c r="F163" i="1" s="1"/>
  <c r="F200" i="1"/>
  <c r="F197" i="1" s="1"/>
  <c r="F86" i="1"/>
  <c r="I200" i="1"/>
  <c r="I197" i="1" s="1"/>
  <c r="E58" i="1"/>
  <c r="E57" i="1" s="1"/>
  <c r="I18" i="1"/>
  <c r="F18" i="1"/>
  <c r="E110" i="1"/>
  <c r="E106" i="1" s="1"/>
  <c r="E139" i="1"/>
  <c r="E137" i="1" s="1"/>
  <c r="I165" i="1"/>
  <c r="I163" i="1" s="1"/>
  <c r="I181" i="1"/>
  <c r="E130" i="1"/>
  <c r="E121" i="1" s="1"/>
  <c r="E34" i="1"/>
  <c r="E26" i="1" s="1"/>
  <c r="F215" i="1"/>
  <c r="F213" i="1" s="1"/>
  <c r="I216" i="1"/>
  <c r="I215" i="1" s="1"/>
  <c r="I213" i="1" s="1"/>
  <c r="I159" i="1"/>
  <c r="I157" i="1" s="1"/>
  <c r="I154" i="1" s="1"/>
  <c r="I139" i="1" s="1"/>
  <c r="I137" i="1" s="1"/>
  <c r="F157" i="1"/>
  <c r="F154" i="1" s="1"/>
  <c r="I135" i="1"/>
  <c r="I134" i="1" s="1"/>
  <c r="F134" i="1"/>
  <c r="I133" i="1"/>
  <c r="I131" i="1" s="1"/>
  <c r="F131" i="1"/>
  <c r="I42" i="1"/>
  <c r="I41" i="1" s="1"/>
  <c r="F41" i="1"/>
  <c r="F178" i="1"/>
  <c r="I210" i="1"/>
  <c r="I39" i="1"/>
  <c r="I38" i="1" s="1"/>
  <c r="F38" i="1"/>
  <c r="I54" i="1"/>
  <c r="I52" i="1" s="1"/>
  <c r="I49" i="1" s="1"/>
  <c r="F52" i="1"/>
  <c r="F49" i="1" s="1"/>
  <c r="F143" i="1"/>
  <c r="F140" i="1" s="1"/>
  <c r="I33" i="1"/>
  <c r="I31" i="1" s="1"/>
  <c r="I27" i="1" s="1"/>
  <c r="F31" i="1"/>
  <c r="F27" i="1" s="1"/>
  <c r="E188" i="1"/>
  <c r="I112" i="1"/>
  <c r="I111" i="1" s="1"/>
  <c r="I110" i="1" s="1"/>
  <c r="I106" i="1" s="1"/>
  <c r="F111" i="1"/>
  <c r="F110" i="1" s="1"/>
  <c r="F106" i="1" s="1"/>
  <c r="I46" i="1"/>
  <c r="I45" i="1" s="1"/>
  <c r="I44" i="1" s="1"/>
  <c r="F45" i="1"/>
  <c r="F44" i="1" s="1"/>
  <c r="I82" i="1"/>
  <c r="I81" i="1" s="1"/>
  <c r="I78" i="1" s="1"/>
  <c r="F81" i="1"/>
  <c r="F78" i="1" s="1"/>
  <c r="F211" i="1"/>
  <c r="F209" i="1" s="1"/>
  <c r="I212" i="1"/>
  <c r="I211" i="1" s="1"/>
  <c r="I191" i="1"/>
  <c r="I189" i="1" s="1"/>
  <c r="I188" i="1" s="1"/>
  <c r="I176" i="1" s="1"/>
  <c r="F189" i="1"/>
  <c r="F188" i="1" s="1"/>
  <c r="F59" i="1"/>
  <c r="F58" i="1" s="1"/>
  <c r="F57" i="1" s="1"/>
  <c r="I62" i="1"/>
  <c r="I59" i="1" s="1"/>
  <c r="I58" i="1" s="1"/>
  <c r="I57" i="1" s="1"/>
  <c r="E17" i="1"/>
  <c r="E200" i="1"/>
  <c r="E197" i="1" s="1"/>
  <c r="E165" i="1"/>
  <c r="E163" i="1" s="1"/>
  <c r="E181" i="1"/>
  <c r="E208" i="1"/>
  <c r="I86" i="1"/>
  <c r="E86" i="1"/>
  <c r="E176" i="1" l="1"/>
  <c r="F56" i="1"/>
  <c r="F208" i="1"/>
  <c r="I130" i="1"/>
  <c r="I121" i="1" s="1"/>
  <c r="F139" i="1"/>
  <c r="F137" i="1" s="1"/>
  <c r="E56" i="1"/>
  <c r="E16" i="1" s="1"/>
  <c r="F35" i="1"/>
  <c r="F34" i="1" s="1"/>
  <c r="F26" i="1" s="1"/>
  <c r="F16" i="1" s="1"/>
  <c r="F176" i="1"/>
  <c r="F162" i="1" s="1"/>
  <c r="F130" i="1"/>
  <c r="F121" i="1" s="1"/>
  <c r="I209" i="1"/>
  <c r="I208" i="1" s="1"/>
  <c r="I162" i="1" s="1"/>
  <c r="I56" i="1"/>
  <c r="I35" i="1"/>
  <c r="I34" i="1" s="1"/>
  <c r="I26" i="1" s="1"/>
  <c r="E162" i="1"/>
  <c r="E120" i="1" s="1"/>
  <c r="I16" i="1" l="1"/>
  <c r="I120" i="1"/>
  <c r="I232" i="1" s="1"/>
  <c r="F120" i="1"/>
  <c r="F232" i="1" s="1"/>
  <c r="E232" i="1"/>
</calcChain>
</file>

<file path=xl/sharedStrings.xml><?xml version="1.0" encoding="utf-8"?>
<sst xmlns="http://schemas.openxmlformats.org/spreadsheetml/2006/main" count="242" uniqueCount="169">
  <si>
    <t>Cuadro 7. COMPONENTES NORMALIZADOS DE LA POSICIÓN DE INVERSIÓN INTERNACIONAL</t>
  </si>
  <si>
    <t>(en millones de balboas)</t>
  </si>
  <si>
    <t>Partida</t>
  </si>
  <si>
    <t>Posición al inicio</t>
  </si>
  <si>
    <t>Primer trimestre</t>
  </si>
  <si>
    <t>Posición al final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</si>
  <si>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</si>
  <si>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</si>
  <si>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</si>
  <si>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</si>
  <si>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</si>
  <si>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</si>
  <si>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NOTA: Las diferencias que se observen entre el total y los parciales se deben al redondeo.</t>
  </si>
  <si>
    <t>Componentes normalizados de la Posición</t>
  </si>
  <si>
    <t>de inversión internacional</t>
  </si>
  <si>
    <t>riaciones</t>
  </si>
  <si>
    <t>Otras va-</t>
  </si>
  <si>
    <t>2019 (E)</t>
  </si>
  <si>
    <t>EN LA RÉPUBLICA, SEGÚN PARTIDA: PRIMER SEMESTRE 2019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</si>
  <si>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</si>
  <si>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</si>
  <si>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</si>
  <si>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</si>
  <si>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</si>
  <si>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</si>
  <si>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</si>
  <si>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</si>
  <si>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</si>
  <si>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</si>
  <si>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</si>
  <si>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</si>
  <si>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</si>
  <si>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</si>
  <si>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</si>
  <si>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</si>
  <si>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</si>
  <si>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</si>
  <si>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</si>
  <si>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</si>
  <si>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</si>
  <si>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</si>
  <si>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</si>
  <si>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</si>
  <si>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</si>
  <si>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</si>
  <si>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</si>
  <si>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</si>
  <si>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</si>
  <si>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</si>
  <si>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</si>
  <si>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</si>
  <si>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</si>
  <si>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</si>
  <si>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</si>
  <si>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</si>
  <si>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</si>
  <si>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</si>
  <si>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</si>
  <si>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</si>
  <si>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</si>
  <si>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</si>
  <si>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</si>
  <si>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</si>
  <si>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</si>
  <si>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</si>
  <si>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</si>
  <si>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</si>
  <si>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</si>
  <si>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</si>
  <si>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</si>
  <si>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</si>
  <si>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3.1.4  Otros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</si>
  <si>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</si>
  <si>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</si>
  <si>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</si>
  <si>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</si>
  <si>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</si>
  <si>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</si>
  <si>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A largo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</si>
  <si>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</si>
  <si>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</si>
  <si>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</si>
  <si>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</si>
  <si>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</si>
  <si>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</si>
  <si>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</si>
  <si>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</si>
  <si>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</si>
  <si>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</si>
  <si>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</si>
  <si>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</si>
  <si>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</si>
  <si>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</si>
  <si>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</si>
  <si>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</si>
  <si>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</si>
  <si>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</si>
  <si>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</si>
  <si>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</si>
  <si>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</si>
  <si>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</si>
  <si>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</si>
  <si>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</si>
  <si>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</si>
  <si>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</si>
  <si>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</si>
  <si>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</si>
  <si>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</si>
  <si>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</si>
  <si>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</si>
  <si>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</si>
  <si>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</si>
  <si>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</si>
  <si>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</si>
  <si>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</si>
  <si>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</si>
  <si>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</si>
  <si>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</si>
  <si>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</si>
  <si>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</si>
  <si>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</si>
  <si>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</si>
  <si>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</si>
  <si>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>..                                           Empresas de inversión de cartera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</si>
  <si>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</si>
  <si>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</si>
  <si>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</si>
  <si>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</si>
  <si>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</si>
  <si>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</si>
  <si>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</si>
  <si>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</si>
  <si>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</si>
  <si>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</si>
  <si>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</si>
  <si>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</si>
  <si>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</si>
  <si>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</si>
  <si>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</si>
  <si>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</si>
  <si>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</si>
  <si>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</si>
  <si>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</si>
  <si>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</si>
  <si>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</si>
  <si>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</si>
  <si>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</si>
  <si>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</si>
  <si>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</si>
  <si>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</si>
  <si>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</si>
  <si>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</si>
  <si>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</si>
  <si>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</si>
  <si>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</si>
  <si>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</si>
  <si>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</si>
  <si>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</si>
  <si>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</si>
  <si>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</si>
  <si>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</si>
  <si>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</si>
  <si>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</si>
  <si>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</si>
  <si>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</si>
  <si>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</si>
  <si>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>Segundo trimestre</t>
  </si>
  <si>
    <t>I.  Activos (Continuación)</t>
  </si>
  <si>
    <t>II. Pasivos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</si>
</sst>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/>
    <xf numFmtId="0" fontId="2" fillId="0" borderId="0" xfId="0" applyFont="1" applyFill="1" applyProtection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2" fillId="0" borderId="4" xfId="0" applyNumberFormat="1" applyFont="1" applyFill="1" applyBorder="1" applyAlignment="1" applyProtection="1">
      <protection locked="0"/>
    </xf>
    <xf numFmtId="164" fontId="2" fillId="0" borderId="12" xfId="0" applyNumberFormat="1" applyFont="1" applyFill="1" applyBorder="1" applyProtection="1"/>
    <xf numFmtId="0" fontId="2" fillId="0" borderId="4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164" fontId="2" fillId="0" borderId="14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2" fillId="0" borderId="0" xfId="0" applyFont="1" applyFill="1" applyAlignment="1"/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164" fontId="2" fillId="0" borderId="5" xfId="0" applyNumberFormat="1" applyFont="1" applyFill="1" applyBorder="1" applyProtection="1"/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0" fontId="2" fillId="0" borderId="4" xfId="0" quotePrefix="1" applyNumberFormat="1" applyFont="1" applyFill="1" applyBorder="1" applyAlignment="1" applyProtection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60.7109375" style="1" customWidth="1"/>
    <col min="2" max="3" width="10" style="1" customWidth="1"/>
    <col min="4" max="4" width="10.28515625" style="1" customWidth="1"/>
    <col min="5" max="7" width="10" style="1" customWidth="1"/>
    <col min="8" max="8" width="10.28515625" style="1" customWidth="1"/>
    <col min="9" max="9" width="10" style="1" customWidth="1"/>
    <col min="10" max="16384" width="11.42578125" style="1"/>
  </cols>
  <sheetData>
    <row r="1" spans="1:9" ht="12.75" customHeight="1" x14ac:dyDescent="0.2">
      <c r="A1" s="48" t="s">
        <v>8</v>
      </c>
      <c r="B1" s="48"/>
      <c r="C1" s="48"/>
      <c r="D1" s="48"/>
      <c r="E1" s="48"/>
      <c r="F1" s="48"/>
      <c r="G1" s="48"/>
      <c r="H1" s="48"/>
      <c r="I1" s="48"/>
    </row>
    <row r="2" spans="1:9" ht="12.75" customHeight="1" x14ac:dyDescent="0.2">
      <c r="A2" s="49" t="s">
        <v>9</v>
      </c>
      <c r="B2" s="49"/>
      <c r="C2" s="49"/>
      <c r="D2" s="49"/>
      <c r="E2" s="49"/>
      <c r="F2" s="49"/>
      <c r="G2" s="49"/>
      <c r="H2" s="49"/>
      <c r="I2" s="49"/>
    </row>
    <row r="3" spans="1:9" ht="12.75" customHeight="1" x14ac:dyDescent="0.2">
      <c r="A3" s="48" t="s">
        <v>10</v>
      </c>
      <c r="B3" s="48"/>
      <c r="C3" s="48"/>
      <c r="D3" s="48"/>
      <c r="E3" s="48"/>
      <c r="F3" s="48"/>
      <c r="G3" s="48"/>
      <c r="H3" s="48"/>
      <c r="I3" s="48"/>
    </row>
    <row r="4" spans="1:9" ht="6" customHeight="1" x14ac:dyDescent="0.2">
      <c r="A4" s="2"/>
      <c r="B4" s="3"/>
      <c r="C4" s="3"/>
      <c r="D4" s="3"/>
      <c r="E4" s="3"/>
      <c r="F4" s="3"/>
      <c r="G4" s="3"/>
      <c r="H4" s="3"/>
      <c r="I4" s="3"/>
    </row>
    <row r="5" spans="1:9" s="4" customFormat="1" ht="12.75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</row>
    <row r="6" spans="1:9" s="4" customFormat="1" ht="12.75" customHeight="1" x14ac:dyDescent="0.2">
      <c r="A6" s="50" t="s">
        <v>18</v>
      </c>
      <c r="B6" s="50"/>
      <c r="C6" s="50"/>
      <c r="D6" s="50"/>
      <c r="E6" s="50"/>
      <c r="F6" s="50"/>
      <c r="G6" s="50"/>
      <c r="H6" s="50"/>
      <c r="I6" s="50"/>
    </row>
    <row r="7" spans="1:9" ht="6" customHeight="1" x14ac:dyDescent="0.2">
      <c r="A7" s="5"/>
      <c r="B7" s="5"/>
      <c r="C7" s="5"/>
      <c r="D7" s="5"/>
      <c r="E7" s="5"/>
      <c r="F7" s="5"/>
      <c r="G7" s="5"/>
      <c r="H7" s="5"/>
      <c r="I7" s="5"/>
    </row>
    <row r="8" spans="1:9" ht="14.1" customHeight="1" x14ac:dyDescent="0.2">
      <c r="A8" s="6"/>
      <c r="B8" s="30" t="s">
        <v>13</v>
      </c>
      <c r="C8" s="31"/>
      <c r="D8" s="31"/>
      <c r="E8" s="31"/>
      <c r="F8" s="31"/>
      <c r="G8" s="31"/>
      <c r="H8" s="31"/>
      <c r="I8" s="31"/>
    </row>
    <row r="9" spans="1:9" ht="14.1" customHeight="1" x14ac:dyDescent="0.2">
      <c r="A9" s="7"/>
      <c r="B9" s="32" t="s">
        <v>14</v>
      </c>
      <c r="C9" s="33"/>
      <c r="D9" s="33"/>
      <c r="E9" s="33"/>
      <c r="F9" s="33"/>
      <c r="G9" s="33"/>
      <c r="H9" s="33"/>
      <c r="I9" s="33"/>
    </row>
    <row r="10" spans="1:9" ht="14.1" customHeight="1" x14ac:dyDescent="0.2">
      <c r="A10" s="7"/>
      <c r="B10" s="34" t="s">
        <v>1</v>
      </c>
      <c r="C10" s="35"/>
      <c r="D10" s="35"/>
      <c r="E10" s="35"/>
      <c r="F10" s="35"/>
      <c r="G10" s="35"/>
      <c r="H10" s="35"/>
      <c r="I10" s="35"/>
    </row>
    <row r="11" spans="1:9" ht="14.1" customHeight="1" x14ac:dyDescent="0.2">
      <c r="A11" s="8" t="s">
        <v>2</v>
      </c>
      <c r="B11" s="46" t="s">
        <v>17</v>
      </c>
      <c r="C11" s="47"/>
      <c r="D11" s="47"/>
      <c r="E11" s="47"/>
      <c r="F11" s="47"/>
      <c r="G11" s="47"/>
      <c r="H11" s="47"/>
      <c r="I11" s="47"/>
    </row>
    <row r="12" spans="1:9" ht="14.1" customHeight="1" x14ac:dyDescent="0.2">
      <c r="A12" s="7"/>
      <c r="B12" s="41" t="s">
        <v>3</v>
      </c>
      <c r="C12" s="39" t="s">
        <v>4</v>
      </c>
      <c r="D12" s="40"/>
      <c r="E12" s="41" t="s">
        <v>5</v>
      </c>
      <c r="F12" s="41" t="s">
        <v>3</v>
      </c>
      <c r="G12" s="39" t="s">
        <v>166</v>
      </c>
      <c r="H12" s="40"/>
      <c r="I12" s="36" t="s">
        <v>5</v>
      </c>
    </row>
    <row r="13" spans="1:9" ht="14.1" customHeight="1" x14ac:dyDescent="0.2">
      <c r="A13" s="7"/>
      <c r="B13" s="42"/>
      <c r="C13" s="44" t="s">
        <v>6</v>
      </c>
      <c r="D13" s="24" t="s">
        <v>16</v>
      </c>
      <c r="E13" s="42"/>
      <c r="F13" s="42"/>
      <c r="G13" s="44" t="s">
        <v>6</v>
      </c>
      <c r="H13" s="24" t="s">
        <v>16</v>
      </c>
      <c r="I13" s="37"/>
    </row>
    <row r="14" spans="1:9" ht="14.1" customHeight="1" x14ac:dyDescent="0.2">
      <c r="A14" s="9"/>
      <c r="B14" s="43"/>
      <c r="C14" s="45"/>
      <c r="D14" s="25" t="s">
        <v>15</v>
      </c>
      <c r="E14" s="43"/>
      <c r="F14" s="43"/>
      <c r="G14" s="45"/>
      <c r="H14" s="25" t="s">
        <v>15</v>
      </c>
      <c r="I14" s="38"/>
    </row>
    <row r="15" spans="1:9" ht="6" customHeight="1" x14ac:dyDescent="0.2">
      <c r="A15" s="10"/>
      <c r="B15" s="11"/>
      <c r="C15" s="11"/>
      <c r="D15" s="11"/>
      <c r="E15" s="11"/>
      <c r="F15" s="11"/>
      <c r="G15" s="11"/>
      <c r="H15" s="11"/>
      <c r="I15" s="12"/>
    </row>
    <row r="16" spans="1:9" ht="13.35" customHeight="1" x14ac:dyDescent="0.2">
      <c r="A16" s="15" t="s">
        <v>19</v>
      </c>
      <c r="B16" s="27">
        <f t="shared" ref="B16:D16" si="0">SUM(B17+B26+B56+B106)</f>
        <v>70758.531700000007</v>
      </c>
      <c r="C16" s="27">
        <f t="shared" si="0"/>
        <v>-917.58689999999979</v>
      </c>
      <c r="D16" s="27">
        <f t="shared" si="0"/>
        <v>42.764599999999994</v>
      </c>
      <c r="E16" s="27">
        <f t="shared" ref="E16:I16" si="1">SUM(E17+E26+E56+E106)</f>
        <v>69883.709400000007</v>
      </c>
      <c r="F16" s="27">
        <f t="shared" si="1"/>
        <v>69883.709400000007</v>
      </c>
      <c r="G16" s="27">
        <f t="shared" ref="G16:H16" si="2">SUM(G17+G26+G56+G106)</f>
        <v>107.59169999999997</v>
      </c>
      <c r="H16" s="27">
        <f t="shared" si="2"/>
        <v>14.618499999999999</v>
      </c>
      <c r="I16" s="28">
        <f t="shared" si="1"/>
        <v>70005.919600000023</v>
      </c>
    </row>
    <row r="17" spans="1:9" ht="13.35" customHeight="1" x14ac:dyDescent="0.2">
      <c r="A17" s="15" t="s">
        <v>20</v>
      </c>
      <c r="B17" s="27">
        <f>SUM(B19+B24)</f>
        <v>5254.3203999999978</v>
      </c>
      <c r="C17" s="27">
        <f t="shared" ref="C17:D17" si="3">SUM(C19+C24)</f>
        <v>186.2901</v>
      </c>
      <c r="D17" s="27">
        <f t="shared" si="3"/>
        <v>0</v>
      </c>
      <c r="E17" s="27">
        <f t="shared" ref="E17:I17" si="4">SUM(E19+E24)</f>
        <v>5440.610499999998</v>
      </c>
      <c r="F17" s="27">
        <f>SUM(F19+F24)</f>
        <v>5440.610499999998</v>
      </c>
      <c r="G17" s="27">
        <f t="shared" ref="G17:H17" si="5">SUM(G19+G24)</f>
        <v>176.91669999999999</v>
      </c>
      <c r="H17" s="27">
        <f t="shared" si="5"/>
        <v>0</v>
      </c>
      <c r="I17" s="28">
        <f t="shared" si="4"/>
        <v>5617.5271999999977</v>
      </c>
    </row>
    <row r="18" spans="1:9" ht="13.35" customHeight="1" x14ac:dyDescent="0.2">
      <c r="A18" s="15" t="s">
        <v>21</v>
      </c>
      <c r="B18" s="27">
        <f>SUM(B19)</f>
        <v>5254.3203999999978</v>
      </c>
      <c r="C18" s="27">
        <f t="shared" ref="C18:D18" si="6">SUM(C19)</f>
        <v>186.2901</v>
      </c>
      <c r="D18" s="27">
        <f t="shared" si="6"/>
        <v>0</v>
      </c>
      <c r="E18" s="27">
        <f t="shared" ref="E18:I18" si="7">SUM(E19)</f>
        <v>5440.610499999998</v>
      </c>
      <c r="F18" s="27">
        <f>SUM(F19)</f>
        <v>5440.610499999998</v>
      </c>
      <c r="G18" s="27">
        <f t="shared" ref="G18:H18" si="8">SUM(G19)</f>
        <v>176.91669999999999</v>
      </c>
      <c r="H18" s="27">
        <f t="shared" si="8"/>
        <v>0</v>
      </c>
      <c r="I18" s="28">
        <f t="shared" si="7"/>
        <v>5617.5271999999977</v>
      </c>
    </row>
    <row r="19" spans="1:9" ht="13.35" customHeight="1" x14ac:dyDescent="0.2">
      <c r="A19" s="13" t="s">
        <v>22</v>
      </c>
      <c r="B19" s="14">
        <f>SUM(B20+B21+B22+B23)</f>
        <v>5254.3203999999978</v>
      </c>
      <c r="C19" s="14">
        <f t="shared" ref="C19:D19" si="9">SUM(C20+C21+C22+C23)</f>
        <v>186.2901</v>
      </c>
      <c r="D19" s="14">
        <f t="shared" si="9"/>
        <v>0</v>
      </c>
      <c r="E19" s="14">
        <f t="shared" ref="E19:I19" si="10">SUM(E20+E21+E22+E23)</f>
        <v>5440.610499999998</v>
      </c>
      <c r="F19" s="14">
        <f>SUM(F20+F21+F22+F23)</f>
        <v>5440.610499999998</v>
      </c>
      <c r="G19" s="14">
        <f t="shared" ref="G19:H19" si="11">SUM(G20+G21+G22+G23)</f>
        <v>176.91669999999999</v>
      </c>
      <c r="H19" s="14">
        <f t="shared" si="11"/>
        <v>0</v>
      </c>
      <c r="I19" s="26">
        <f t="shared" si="10"/>
        <v>5617.5271999999977</v>
      </c>
    </row>
    <row r="20" spans="1:9" ht="13.35" customHeight="1" x14ac:dyDescent="0.2">
      <c r="A20" s="13" t="s">
        <v>23</v>
      </c>
      <c r="B20" s="14">
        <v>3175.1929999999988</v>
      </c>
      <c r="C20" s="14">
        <v>132.83410000000001</v>
      </c>
      <c r="D20" s="14">
        <v>0</v>
      </c>
      <c r="E20" s="14">
        <f t="shared" ref="E20:E25" si="12">SUM(B20+C20+D20)</f>
        <v>3308.0270999999989</v>
      </c>
      <c r="F20" s="14">
        <f t="shared" ref="F20:F25" si="13">SUM(E20)</f>
        <v>3308.0270999999989</v>
      </c>
      <c r="G20" s="14">
        <v>121.88249999999999</v>
      </c>
      <c r="H20" s="14">
        <v>0</v>
      </c>
      <c r="I20" s="26">
        <f t="shared" ref="I20:I25" si="14">SUM(F20+G20+H20)</f>
        <v>3429.909599999999</v>
      </c>
    </row>
    <row r="21" spans="1:9" ht="13.35" customHeight="1" x14ac:dyDescent="0.2">
      <c r="A21" s="15" t="s">
        <v>24</v>
      </c>
      <c r="B21" s="14">
        <v>1415.6035999999992</v>
      </c>
      <c r="C21" s="14">
        <v>1.8631</v>
      </c>
      <c r="D21" s="14">
        <v>0</v>
      </c>
      <c r="E21" s="14">
        <f t="shared" si="12"/>
        <v>1417.4666999999993</v>
      </c>
      <c r="F21" s="14">
        <f t="shared" si="13"/>
        <v>1417.4666999999993</v>
      </c>
      <c r="G21" s="14">
        <v>3.4413</v>
      </c>
      <c r="H21" s="14">
        <v>0</v>
      </c>
      <c r="I21" s="26">
        <f t="shared" si="14"/>
        <v>1420.9079999999992</v>
      </c>
    </row>
    <row r="22" spans="1:9" ht="13.35" customHeight="1" x14ac:dyDescent="0.2">
      <c r="A22" s="13" t="s">
        <v>25</v>
      </c>
      <c r="B22" s="14">
        <v>307.26949999999994</v>
      </c>
      <c r="C22" s="14">
        <v>51.5929</v>
      </c>
      <c r="D22" s="14">
        <v>0</v>
      </c>
      <c r="E22" s="14">
        <f t="shared" si="12"/>
        <v>358.86239999999992</v>
      </c>
      <c r="F22" s="14">
        <f t="shared" si="13"/>
        <v>358.86239999999992</v>
      </c>
      <c r="G22" s="14">
        <v>51.5929</v>
      </c>
      <c r="H22" s="14">
        <v>0</v>
      </c>
      <c r="I22" s="26">
        <f t="shared" si="14"/>
        <v>410.45529999999991</v>
      </c>
    </row>
    <row r="23" spans="1:9" ht="13.35" customHeight="1" x14ac:dyDescent="0.2">
      <c r="A23" s="13" t="s">
        <v>26</v>
      </c>
      <c r="B23" s="14">
        <v>356.2543</v>
      </c>
      <c r="C23" s="14">
        <v>0</v>
      </c>
      <c r="D23" s="14">
        <v>0</v>
      </c>
      <c r="E23" s="14">
        <f t="shared" si="12"/>
        <v>356.2543</v>
      </c>
      <c r="F23" s="14">
        <f t="shared" si="13"/>
        <v>356.2543</v>
      </c>
      <c r="G23" s="14">
        <v>0</v>
      </c>
      <c r="H23" s="14">
        <v>0</v>
      </c>
      <c r="I23" s="26">
        <f t="shared" si="14"/>
        <v>356.2543</v>
      </c>
    </row>
    <row r="24" spans="1:9" ht="13.35" customHeight="1" x14ac:dyDescent="0.2">
      <c r="A24" s="15" t="s">
        <v>27</v>
      </c>
      <c r="B24" s="16">
        <v>0</v>
      </c>
      <c r="C24" s="16">
        <v>0</v>
      </c>
      <c r="D24" s="16">
        <v>0</v>
      </c>
      <c r="E24" s="14">
        <f t="shared" si="12"/>
        <v>0</v>
      </c>
      <c r="F24" s="14">
        <f t="shared" si="13"/>
        <v>0</v>
      </c>
      <c r="G24" s="16">
        <v>0</v>
      </c>
      <c r="H24" s="16">
        <v>0</v>
      </c>
      <c r="I24" s="26">
        <f t="shared" si="14"/>
        <v>0</v>
      </c>
    </row>
    <row r="25" spans="1:9" ht="13.35" customHeight="1" x14ac:dyDescent="0.2">
      <c r="A25" s="15" t="s">
        <v>28</v>
      </c>
      <c r="B25" s="17">
        <v>0</v>
      </c>
      <c r="C25" s="17">
        <v>0</v>
      </c>
      <c r="D25" s="17">
        <v>0</v>
      </c>
      <c r="E25" s="27">
        <f t="shared" si="12"/>
        <v>0</v>
      </c>
      <c r="F25" s="27">
        <f t="shared" si="13"/>
        <v>0</v>
      </c>
      <c r="G25" s="17">
        <v>0</v>
      </c>
      <c r="H25" s="17">
        <v>0</v>
      </c>
      <c r="I25" s="28">
        <f t="shared" si="14"/>
        <v>0</v>
      </c>
    </row>
    <row r="26" spans="1:9" ht="13.35" customHeight="1" x14ac:dyDescent="0.2">
      <c r="A26" s="15" t="s">
        <v>29</v>
      </c>
      <c r="B26" s="27">
        <f>SUM(B27+B34)</f>
        <v>13940.171399999999</v>
      </c>
      <c r="C26" s="27">
        <f t="shared" ref="C26:D26" si="15">SUM(C27+C34)</f>
        <v>153.03800000000001</v>
      </c>
      <c r="D26" s="27">
        <f t="shared" si="15"/>
        <v>43.318799999999996</v>
      </c>
      <c r="E26" s="27">
        <f t="shared" ref="E26:I26" si="16">SUM(E27+E34)</f>
        <v>14136.528199999995</v>
      </c>
      <c r="F26" s="27">
        <f>SUM(F27+F34)</f>
        <v>14136.528199999995</v>
      </c>
      <c r="G26" s="27">
        <f t="shared" ref="G26:H26" si="17">SUM(G27+G34)</f>
        <v>-626.91840000000002</v>
      </c>
      <c r="H26" s="27">
        <f t="shared" si="17"/>
        <v>14.357799999999999</v>
      </c>
      <c r="I26" s="28">
        <f t="shared" si="16"/>
        <v>13523.967599999996</v>
      </c>
    </row>
    <row r="27" spans="1:9" ht="13.35" customHeight="1" x14ac:dyDescent="0.2">
      <c r="A27" s="15" t="s">
        <v>30</v>
      </c>
      <c r="B27" s="27">
        <f>SUM(B28+B29+B30+B31)</f>
        <v>912.39780000000019</v>
      </c>
      <c r="C27" s="27">
        <f t="shared" ref="C27:D27" si="18">SUM(C28+C29+C30+C31)</f>
        <v>4.6113999999999997</v>
      </c>
      <c r="D27" s="27">
        <f t="shared" si="18"/>
        <v>0</v>
      </c>
      <c r="E27" s="27">
        <f t="shared" ref="E27:I27" si="19">SUM(E28+E29+E30+E31)</f>
        <v>917.00920000000031</v>
      </c>
      <c r="F27" s="27">
        <f>SUM(F28+F29+F30+F31)</f>
        <v>917.00920000000031</v>
      </c>
      <c r="G27" s="27">
        <f t="shared" ref="G27:H27" si="20">SUM(G28+G29+G30+G31)</f>
        <v>3.7527999999999997</v>
      </c>
      <c r="H27" s="27">
        <f t="shared" si="20"/>
        <v>0</v>
      </c>
      <c r="I27" s="28">
        <f t="shared" si="19"/>
        <v>920.76200000000017</v>
      </c>
    </row>
    <row r="28" spans="1:9" ht="13.35" customHeight="1" x14ac:dyDescent="0.2">
      <c r="A28" s="13" t="s">
        <v>31</v>
      </c>
      <c r="B28" s="16">
        <v>0</v>
      </c>
      <c r="C28" s="16">
        <v>0</v>
      </c>
      <c r="D28" s="16">
        <v>0</v>
      </c>
      <c r="E28" s="14">
        <f>SUM(B28+C28+D28)</f>
        <v>0</v>
      </c>
      <c r="F28" s="14">
        <f t="shared" ref="F28:F30" si="21">SUM(E28)</f>
        <v>0</v>
      </c>
      <c r="G28" s="16">
        <v>0</v>
      </c>
      <c r="H28" s="16">
        <v>0</v>
      </c>
      <c r="I28" s="26">
        <f>SUM(F28+G28+H28)</f>
        <v>0</v>
      </c>
    </row>
    <row r="29" spans="1:9" ht="13.35" customHeight="1" x14ac:dyDescent="0.2">
      <c r="A29" s="15" t="s">
        <v>32</v>
      </c>
      <c r="B29" s="14">
        <v>60.569999999999979</v>
      </c>
      <c r="C29" s="14">
        <v>3.8302999999999998</v>
      </c>
      <c r="D29" s="14">
        <v>0</v>
      </c>
      <c r="E29" s="14">
        <f>SUM(B29+C29+D29)</f>
        <v>64.400299999999973</v>
      </c>
      <c r="F29" s="14">
        <f t="shared" si="21"/>
        <v>64.400299999999973</v>
      </c>
      <c r="G29" s="14">
        <v>2.8525999999999998</v>
      </c>
      <c r="H29" s="14">
        <v>0</v>
      </c>
      <c r="I29" s="26">
        <f>SUM(F29+G29+H29)</f>
        <v>67.252899999999968</v>
      </c>
    </row>
    <row r="30" spans="1:9" ht="13.35" customHeight="1" x14ac:dyDescent="0.2">
      <c r="A30" s="13" t="s">
        <v>33</v>
      </c>
      <c r="B30" s="16">
        <v>0</v>
      </c>
      <c r="C30" s="16">
        <v>0</v>
      </c>
      <c r="D30" s="16">
        <v>0</v>
      </c>
      <c r="E30" s="14">
        <f>SUM(B30+C30+D30)</f>
        <v>0</v>
      </c>
      <c r="F30" s="14">
        <f t="shared" si="21"/>
        <v>0</v>
      </c>
      <c r="G30" s="16">
        <v>0</v>
      </c>
      <c r="H30" s="16">
        <v>0</v>
      </c>
      <c r="I30" s="26">
        <f>SUM(F30+G30+H30)</f>
        <v>0</v>
      </c>
    </row>
    <row r="31" spans="1:9" ht="13.35" customHeight="1" x14ac:dyDescent="0.2">
      <c r="A31" s="13" t="s">
        <v>34</v>
      </c>
      <c r="B31" s="14">
        <f>SUM(B32+B33)</f>
        <v>851.82780000000025</v>
      </c>
      <c r="C31" s="14">
        <f t="shared" ref="C31:D31" si="22">SUM(C32+C33)</f>
        <v>0.78110000000000013</v>
      </c>
      <c r="D31" s="14">
        <f t="shared" si="22"/>
        <v>0</v>
      </c>
      <c r="E31" s="14">
        <f t="shared" ref="E31:I31" si="23">SUM(E32+E33)</f>
        <v>852.60890000000029</v>
      </c>
      <c r="F31" s="14">
        <f>SUM(F32+F33)</f>
        <v>852.60890000000029</v>
      </c>
      <c r="G31" s="14">
        <f t="shared" ref="G31:H31" si="24">SUM(G32+G33)</f>
        <v>0.90020000000000011</v>
      </c>
      <c r="H31" s="14">
        <f t="shared" si="24"/>
        <v>0</v>
      </c>
      <c r="I31" s="26">
        <f t="shared" si="23"/>
        <v>853.50910000000022</v>
      </c>
    </row>
    <row r="32" spans="1:9" ht="13.35" customHeight="1" x14ac:dyDescent="0.2">
      <c r="A32" s="15" t="s">
        <v>25</v>
      </c>
      <c r="B32" s="14">
        <v>6.4417000000000089</v>
      </c>
      <c r="C32" s="14">
        <v>0.48110000000000003</v>
      </c>
      <c r="D32" s="14">
        <v>0</v>
      </c>
      <c r="E32" s="14">
        <f>SUM(B32+C32+D32)</f>
        <v>6.9228000000000085</v>
      </c>
      <c r="F32" s="14">
        <f t="shared" ref="F32:F33" si="25">SUM(E32)</f>
        <v>6.9228000000000085</v>
      </c>
      <c r="G32" s="14">
        <v>0.48110000000000003</v>
      </c>
      <c r="H32" s="14">
        <v>0</v>
      </c>
      <c r="I32" s="26">
        <f>SUM(F32+G32+H32)</f>
        <v>7.4039000000000081</v>
      </c>
    </row>
    <row r="33" spans="1:9" ht="13.35" customHeight="1" x14ac:dyDescent="0.2">
      <c r="A33" s="13" t="s">
        <v>26</v>
      </c>
      <c r="B33" s="14">
        <v>845.38610000000028</v>
      </c>
      <c r="C33" s="14">
        <v>0.30000000000000004</v>
      </c>
      <c r="D33" s="14">
        <v>0</v>
      </c>
      <c r="E33" s="14">
        <f>SUM(B33+C33+D33)</f>
        <v>845.68610000000024</v>
      </c>
      <c r="F33" s="14">
        <f t="shared" si="25"/>
        <v>845.68610000000024</v>
      </c>
      <c r="G33" s="14">
        <v>0.41910000000000003</v>
      </c>
      <c r="H33" s="14">
        <v>0</v>
      </c>
      <c r="I33" s="26">
        <f>SUM(F33+G33+H33)</f>
        <v>846.1052000000002</v>
      </c>
    </row>
    <row r="34" spans="1:9" ht="13.35" customHeight="1" x14ac:dyDescent="0.2">
      <c r="A34" s="29" t="s">
        <v>35</v>
      </c>
      <c r="B34" s="27">
        <f>SUM(B35+B44+B49)</f>
        <v>13027.773599999999</v>
      </c>
      <c r="C34" s="27">
        <f t="shared" ref="C34:D34" si="26">SUM(C35+C44+C49)</f>
        <v>148.42660000000001</v>
      </c>
      <c r="D34" s="27">
        <f t="shared" si="26"/>
        <v>43.318799999999996</v>
      </c>
      <c r="E34" s="27">
        <f t="shared" ref="E34:I34" si="27">SUM(E35+E44+E49)</f>
        <v>13219.518999999995</v>
      </c>
      <c r="F34" s="27">
        <f>SUM(F35+F44+F49)</f>
        <v>13219.518999999995</v>
      </c>
      <c r="G34" s="27">
        <f t="shared" ref="G34:H34" si="28">SUM(G35+G44+G49)</f>
        <v>-630.6712</v>
      </c>
      <c r="H34" s="27">
        <f t="shared" si="28"/>
        <v>14.357799999999999</v>
      </c>
      <c r="I34" s="28">
        <f t="shared" si="27"/>
        <v>12603.205599999996</v>
      </c>
    </row>
    <row r="35" spans="1:9" ht="13.35" customHeight="1" x14ac:dyDescent="0.2">
      <c r="A35" s="15" t="s">
        <v>36</v>
      </c>
      <c r="B35" s="14">
        <f>SUM(B36+B37+B38+B41)</f>
        <v>12633.843199999998</v>
      </c>
      <c r="C35" s="14">
        <f t="shared" ref="C35:D35" si="29">SUM(C36+C37+C38+C41)</f>
        <v>-162.79849999999999</v>
      </c>
      <c r="D35" s="14">
        <f t="shared" si="29"/>
        <v>43.418799999999997</v>
      </c>
      <c r="E35" s="14">
        <f t="shared" ref="E35:I35" si="30">SUM(E36+E37+E38+E41)</f>
        <v>12514.463499999996</v>
      </c>
      <c r="F35" s="14">
        <f>SUM(F36+F37+F38+F41)</f>
        <v>12514.463499999996</v>
      </c>
      <c r="G35" s="14">
        <f t="shared" ref="G35:H35" si="31">SUM(G36+G37+G38+G41)</f>
        <v>-638.0933</v>
      </c>
      <c r="H35" s="14">
        <f t="shared" si="31"/>
        <v>14.357699999999999</v>
      </c>
      <c r="I35" s="26">
        <f t="shared" si="30"/>
        <v>11890.727899999996</v>
      </c>
    </row>
    <row r="36" spans="1:9" ht="13.35" customHeight="1" x14ac:dyDescent="0.2">
      <c r="A36" s="13" t="s">
        <v>37</v>
      </c>
      <c r="B36" s="16">
        <v>0</v>
      </c>
      <c r="C36" s="16">
        <v>0</v>
      </c>
      <c r="D36" s="16">
        <v>0</v>
      </c>
      <c r="E36" s="14">
        <f>SUM(B36+C36+D36)</f>
        <v>0</v>
      </c>
      <c r="F36" s="14">
        <f t="shared" ref="F36:F37" si="32">SUM(E36)</f>
        <v>0</v>
      </c>
      <c r="G36" s="16">
        <v>0</v>
      </c>
      <c r="H36" s="16">
        <v>0</v>
      </c>
      <c r="I36" s="26">
        <f>SUM(F36+G36+H36)</f>
        <v>0</v>
      </c>
    </row>
    <row r="37" spans="1:9" ht="13.35" customHeight="1" x14ac:dyDescent="0.2">
      <c r="A37" s="13" t="s">
        <v>38</v>
      </c>
      <c r="B37" s="14">
        <v>1150.7299999999993</v>
      </c>
      <c r="C37" s="14">
        <v>29.4512</v>
      </c>
      <c r="D37" s="14">
        <v>43.418799999999997</v>
      </c>
      <c r="E37" s="14">
        <f>SUM(B37+C37+D37)</f>
        <v>1223.5999999999992</v>
      </c>
      <c r="F37" s="14">
        <f t="shared" si="32"/>
        <v>1223.5999999999992</v>
      </c>
      <c r="G37" s="14">
        <v>39.848100000000002</v>
      </c>
      <c r="H37" s="14">
        <v>14.357699999999999</v>
      </c>
      <c r="I37" s="26">
        <f>SUM(F37+G37+H37)</f>
        <v>1277.8057999999992</v>
      </c>
    </row>
    <row r="38" spans="1:9" ht="13.35" customHeight="1" x14ac:dyDescent="0.2">
      <c r="A38" s="15" t="s">
        <v>39</v>
      </c>
      <c r="B38" s="14">
        <f>SUM(B39+B40)</f>
        <v>7770.1419999999989</v>
      </c>
      <c r="C38" s="14">
        <f t="shared" ref="C38:D38" si="33">SUM(C39+C40)</f>
        <v>-195.54919999999998</v>
      </c>
      <c r="D38" s="14">
        <f t="shared" si="33"/>
        <v>0</v>
      </c>
      <c r="E38" s="14">
        <f t="shared" ref="E38:I38" si="34">SUM(E39+E40)</f>
        <v>7574.5927999999985</v>
      </c>
      <c r="F38" s="14">
        <f>SUM(F39+F40)</f>
        <v>7574.5927999999985</v>
      </c>
      <c r="G38" s="14">
        <f t="shared" ref="G38:H38" si="35">SUM(G39+G40)</f>
        <v>-310.25419999999997</v>
      </c>
      <c r="H38" s="14">
        <f t="shared" si="35"/>
        <v>0</v>
      </c>
      <c r="I38" s="26">
        <f t="shared" si="34"/>
        <v>7264.3385999999991</v>
      </c>
    </row>
    <row r="39" spans="1:9" ht="13.35" customHeight="1" x14ac:dyDescent="0.2">
      <c r="A39" s="13" t="s">
        <v>40</v>
      </c>
      <c r="B39" s="14">
        <v>6471.6708999999983</v>
      </c>
      <c r="C39" s="14">
        <v>-457.12099999999998</v>
      </c>
      <c r="D39" s="14">
        <v>0</v>
      </c>
      <c r="E39" s="14">
        <f>SUM(B39+C39+D39)</f>
        <v>6014.5498999999982</v>
      </c>
      <c r="F39" s="14">
        <f t="shared" ref="F39:F40" si="36">SUM(E39)</f>
        <v>6014.5498999999982</v>
      </c>
      <c r="G39" s="14">
        <v>-258.81049999999999</v>
      </c>
      <c r="H39" s="14">
        <v>0</v>
      </c>
      <c r="I39" s="26">
        <f>SUM(F39+G39+H39)</f>
        <v>5755.7393999999986</v>
      </c>
    </row>
    <row r="40" spans="1:9" ht="13.35" customHeight="1" x14ac:dyDescent="0.2">
      <c r="A40" s="13" t="s">
        <v>41</v>
      </c>
      <c r="B40" s="14">
        <v>1298.4711000000004</v>
      </c>
      <c r="C40" s="14">
        <v>261.5718</v>
      </c>
      <c r="D40" s="14">
        <v>0</v>
      </c>
      <c r="E40" s="14">
        <f>SUM(B40+C40+D40)</f>
        <v>1560.0429000000004</v>
      </c>
      <c r="F40" s="14">
        <f t="shared" si="36"/>
        <v>1560.0429000000004</v>
      </c>
      <c r="G40" s="14">
        <v>-51.4437</v>
      </c>
      <c r="H40" s="14">
        <v>0</v>
      </c>
      <c r="I40" s="26">
        <f>SUM(F40+G40+H40)</f>
        <v>1508.5992000000003</v>
      </c>
    </row>
    <row r="41" spans="1:9" ht="13.35" customHeight="1" x14ac:dyDescent="0.2">
      <c r="A41" s="15" t="s">
        <v>42</v>
      </c>
      <c r="B41" s="14">
        <f>SUM(B42+B43)</f>
        <v>3712.9711999999995</v>
      </c>
      <c r="C41" s="14">
        <f t="shared" ref="C41:D41" si="37">SUM(C42+C43)</f>
        <v>3.2994999999999961</v>
      </c>
      <c r="D41" s="14">
        <f t="shared" si="37"/>
        <v>0</v>
      </c>
      <c r="E41" s="14">
        <f t="shared" ref="E41:I41" si="38">SUM(E42+E43)</f>
        <v>3716.2706999999991</v>
      </c>
      <c r="F41" s="14">
        <f>SUM(F42+F43)</f>
        <v>3716.2706999999991</v>
      </c>
      <c r="G41" s="14">
        <f t="shared" ref="G41:H41" si="39">SUM(G42+G43)</f>
        <v>-367.68719999999996</v>
      </c>
      <c r="H41" s="14">
        <f t="shared" si="39"/>
        <v>0</v>
      </c>
      <c r="I41" s="26">
        <f t="shared" si="38"/>
        <v>3348.5834999999993</v>
      </c>
    </row>
    <row r="42" spans="1:9" ht="13.35" customHeight="1" x14ac:dyDescent="0.2">
      <c r="A42" s="13" t="s">
        <v>43</v>
      </c>
      <c r="B42" s="14">
        <v>29.958899999999996</v>
      </c>
      <c r="C42" s="14">
        <v>2.9075000000000002</v>
      </c>
      <c r="D42" s="14">
        <v>0</v>
      </c>
      <c r="E42" s="14">
        <f>SUM(B42+C42+D42)</f>
        <v>32.866399999999999</v>
      </c>
      <c r="F42" s="14">
        <f t="shared" ref="F42:F43" si="40">SUM(E42)</f>
        <v>32.866399999999999</v>
      </c>
      <c r="G42" s="14">
        <v>2.9075000000000002</v>
      </c>
      <c r="H42" s="14">
        <v>0</v>
      </c>
      <c r="I42" s="26">
        <f>SUM(F42+G42+H42)</f>
        <v>35.773899999999998</v>
      </c>
    </row>
    <row r="43" spans="1:9" ht="13.35" customHeight="1" x14ac:dyDescent="0.2">
      <c r="A43" s="13" t="s">
        <v>44</v>
      </c>
      <c r="B43" s="14">
        <v>3683.0122999999994</v>
      </c>
      <c r="C43" s="14">
        <v>0.39199999999999591</v>
      </c>
      <c r="D43" s="14">
        <v>0</v>
      </c>
      <c r="E43" s="14">
        <f>SUM(B43+C43+D43)</f>
        <v>3683.4042999999992</v>
      </c>
      <c r="F43" s="14">
        <f t="shared" si="40"/>
        <v>3683.4042999999992</v>
      </c>
      <c r="G43" s="14">
        <v>-370.59469999999999</v>
      </c>
      <c r="H43" s="14">
        <v>0</v>
      </c>
      <c r="I43" s="26">
        <f>SUM(F43+G43+H43)</f>
        <v>3312.8095999999991</v>
      </c>
    </row>
    <row r="44" spans="1:9" ht="13.35" customHeight="1" x14ac:dyDescent="0.2">
      <c r="A44" s="15" t="s">
        <v>45</v>
      </c>
      <c r="B44" s="14">
        <f>SUM(B45+B48)</f>
        <v>355.97829999999976</v>
      </c>
      <c r="C44" s="14">
        <f t="shared" ref="C44:D44" si="41">SUM(C45+C48)</f>
        <v>334.92759999999998</v>
      </c>
      <c r="D44" s="14">
        <f t="shared" si="41"/>
        <v>-0.1</v>
      </c>
      <c r="E44" s="14">
        <f t="shared" ref="E44:I44" si="42">SUM(E45+E48)</f>
        <v>690.80589999999984</v>
      </c>
      <c r="F44" s="14">
        <f>SUM(F45+F48)</f>
        <v>690.80589999999984</v>
      </c>
      <c r="G44" s="14">
        <f t="shared" ref="G44:H44" si="43">SUM(G45+G48)</f>
        <v>4.5214999999999996</v>
      </c>
      <c r="H44" s="14">
        <f t="shared" si="43"/>
        <v>0</v>
      </c>
      <c r="I44" s="26">
        <f t="shared" si="42"/>
        <v>695.3273999999999</v>
      </c>
    </row>
    <row r="45" spans="1:9" ht="13.35" customHeight="1" x14ac:dyDescent="0.2">
      <c r="A45" s="15" t="s">
        <v>39</v>
      </c>
      <c r="B45" s="14">
        <f>SUM(B46+B47)</f>
        <v>174.2376999999999</v>
      </c>
      <c r="C45" s="14">
        <f t="shared" ref="C45:D45" si="44">SUM(C46+C47)</f>
        <v>336.73899999999998</v>
      </c>
      <c r="D45" s="14">
        <f t="shared" si="44"/>
        <v>-0.1</v>
      </c>
      <c r="E45" s="14">
        <f t="shared" ref="E45:I45" si="45">SUM(E46+E47)</f>
        <v>510.87669999999991</v>
      </c>
      <c r="F45" s="14">
        <f>SUM(F46+F47)</f>
        <v>510.87669999999991</v>
      </c>
      <c r="G45" s="14">
        <f t="shared" ref="G45:H45" si="46">SUM(G46+G47)</f>
        <v>6.0214999999999996</v>
      </c>
      <c r="H45" s="14">
        <f t="shared" si="46"/>
        <v>0</v>
      </c>
      <c r="I45" s="26">
        <f t="shared" si="45"/>
        <v>516.89819999999997</v>
      </c>
    </row>
    <row r="46" spans="1:9" ht="13.35" customHeight="1" x14ac:dyDescent="0.2">
      <c r="A46" s="13" t="s">
        <v>40</v>
      </c>
      <c r="B46" s="14">
        <v>91.507600000000025</v>
      </c>
      <c r="C46" s="14">
        <v>339.78219999999999</v>
      </c>
      <c r="D46" s="14">
        <v>0</v>
      </c>
      <c r="E46" s="14">
        <f>SUM(B46+C46+D46)</f>
        <v>431.28980000000001</v>
      </c>
      <c r="F46" s="14">
        <f t="shared" ref="F46:F48" si="47">SUM(E46)</f>
        <v>431.28980000000001</v>
      </c>
      <c r="G46" s="14">
        <v>-15.240600000000001</v>
      </c>
      <c r="H46" s="14">
        <v>0</v>
      </c>
      <c r="I46" s="26">
        <f>SUM(F46+G46+H46)</f>
        <v>416.04920000000004</v>
      </c>
    </row>
    <row r="47" spans="1:9" ht="13.35" customHeight="1" x14ac:dyDescent="0.2">
      <c r="A47" s="13" t="s">
        <v>41</v>
      </c>
      <c r="B47" s="14">
        <v>82.730099999999894</v>
      </c>
      <c r="C47" s="14">
        <v>-3.0432000000000001</v>
      </c>
      <c r="D47" s="14">
        <v>-0.1</v>
      </c>
      <c r="E47" s="14">
        <f>SUM(B47+C47+D47)</f>
        <v>79.586899999999901</v>
      </c>
      <c r="F47" s="14">
        <f t="shared" si="47"/>
        <v>79.586899999999901</v>
      </c>
      <c r="G47" s="14">
        <v>21.2621</v>
      </c>
      <c r="H47" s="14">
        <v>0</v>
      </c>
      <c r="I47" s="26">
        <f>SUM(F47+G47+H47)</f>
        <v>100.8489999999999</v>
      </c>
    </row>
    <row r="48" spans="1:9" ht="13.35" customHeight="1" x14ac:dyDescent="0.2">
      <c r="A48" s="15" t="s">
        <v>42</v>
      </c>
      <c r="B48" s="14">
        <v>181.74059999999989</v>
      </c>
      <c r="C48" s="14">
        <v>-1.8113999999999999</v>
      </c>
      <c r="D48" s="14">
        <v>0</v>
      </c>
      <c r="E48" s="14">
        <f>SUM(B48+C48+D48)</f>
        <v>179.92919999999989</v>
      </c>
      <c r="F48" s="14">
        <f t="shared" si="47"/>
        <v>179.92919999999989</v>
      </c>
      <c r="G48" s="14">
        <v>-1.5</v>
      </c>
      <c r="H48" s="14">
        <v>0</v>
      </c>
      <c r="I48" s="26">
        <f>SUM(F48+G48+H48)</f>
        <v>178.42919999999989</v>
      </c>
    </row>
    <row r="49" spans="1:9" ht="13.35" customHeight="1" x14ac:dyDescent="0.2">
      <c r="A49" s="15" t="s">
        <v>46</v>
      </c>
      <c r="B49" s="14">
        <f>SUM(B50+B51+B52+B55)</f>
        <v>37.952099999999994</v>
      </c>
      <c r="C49" s="14">
        <f t="shared" ref="C49:D49" si="48">SUM(C50+C51+C52+C55)</f>
        <v>-23.702499999999997</v>
      </c>
      <c r="D49" s="14">
        <f t="shared" si="48"/>
        <v>0</v>
      </c>
      <c r="E49" s="14">
        <f t="shared" ref="E49:I49" si="49">SUM(E50+E51+E52+E55)</f>
        <v>14.249599999999997</v>
      </c>
      <c r="F49" s="14">
        <f>SUM(F50+F51+F52+F55)</f>
        <v>14.249599999999997</v>
      </c>
      <c r="G49" s="14">
        <f t="shared" ref="G49:H49" si="50">SUM(G50+G51+G52+G55)</f>
        <v>2.900599999999999</v>
      </c>
      <c r="H49" s="14">
        <f t="shared" si="50"/>
        <v>1E-4</v>
      </c>
      <c r="I49" s="26">
        <f t="shared" si="49"/>
        <v>17.150299999999994</v>
      </c>
    </row>
    <row r="50" spans="1:9" ht="13.35" customHeight="1" x14ac:dyDescent="0.2">
      <c r="A50" s="13" t="s">
        <v>37</v>
      </c>
      <c r="B50" s="16">
        <v>0</v>
      </c>
      <c r="C50" s="16">
        <v>0</v>
      </c>
      <c r="D50" s="16">
        <v>0</v>
      </c>
      <c r="E50" s="14">
        <f>SUM(B50+C50+D50)</f>
        <v>0</v>
      </c>
      <c r="F50" s="14">
        <f t="shared" ref="F50:F51" si="51">SUM(E50)</f>
        <v>0</v>
      </c>
      <c r="G50" s="16">
        <v>0</v>
      </c>
      <c r="H50" s="16">
        <v>0</v>
      </c>
      <c r="I50" s="26">
        <f>SUM(F50+G50+H50)</f>
        <v>0</v>
      </c>
    </row>
    <row r="51" spans="1:9" ht="13.35" customHeight="1" x14ac:dyDescent="0.2">
      <c r="A51" s="13" t="s">
        <v>38</v>
      </c>
      <c r="B51" s="14">
        <v>1.7168999999999981</v>
      </c>
      <c r="C51" s="14">
        <v>4.9114000000000004</v>
      </c>
      <c r="D51" s="14">
        <v>0</v>
      </c>
      <c r="E51" s="14">
        <f>SUM(B51+C51+D51)</f>
        <v>6.6282999999999985</v>
      </c>
      <c r="F51" s="14">
        <f t="shared" si="51"/>
        <v>6.6282999999999985</v>
      </c>
      <c r="G51" s="14">
        <v>-5.3963000000000001</v>
      </c>
      <c r="H51" s="14">
        <v>1E-4</v>
      </c>
      <c r="I51" s="26">
        <f>SUM(F51+G51+H51)</f>
        <v>1.2320999999999984</v>
      </c>
    </row>
    <row r="52" spans="1:9" ht="13.35" customHeight="1" x14ac:dyDescent="0.2">
      <c r="A52" s="15" t="s">
        <v>39</v>
      </c>
      <c r="B52" s="14">
        <f>SUM(B53+B54)</f>
        <v>36.235199999999992</v>
      </c>
      <c r="C52" s="14">
        <f t="shared" ref="C52:D52" si="52">SUM(C53+C54)</f>
        <v>-28.613899999999997</v>
      </c>
      <c r="D52" s="14">
        <f t="shared" si="52"/>
        <v>0</v>
      </c>
      <c r="E52" s="14">
        <f t="shared" ref="E52:I52" si="53">SUM(E53+E54)</f>
        <v>7.6212999999999953</v>
      </c>
      <c r="F52" s="14">
        <f>SUM(F53+F54)</f>
        <v>7.6212999999999953</v>
      </c>
      <c r="G52" s="14">
        <f t="shared" ref="G52:H52" si="54">SUM(G53+G54)</f>
        <v>8.2968999999999991</v>
      </c>
      <c r="H52" s="14">
        <f t="shared" si="54"/>
        <v>0</v>
      </c>
      <c r="I52" s="26">
        <f t="shared" si="53"/>
        <v>15.918199999999993</v>
      </c>
    </row>
    <row r="53" spans="1:9" ht="13.35" customHeight="1" x14ac:dyDescent="0.2">
      <c r="A53" s="13" t="s">
        <v>40</v>
      </c>
      <c r="B53" s="14">
        <v>7.9497000000000062</v>
      </c>
      <c r="C53" s="14">
        <v>-0.64550000000000007</v>
      </c>
      <c r="D53" s="14">
        <v>0</v>
      </c>
      <c r="E53" s="14">
        <f>SUM(B53+C53+D53)</f>
        <v>7.304200000000006</v>
      </c>
      <c r="F53" s="14">
        <f t="shared" ref="F53:F55" si="55">SUM(E53)</f>
        <v>7.304200000000006</v>
      </c>
      <c r="G53" s="14">
        <v>8.4680999999999997</v>
      </c>
      <c r="H53" s="14">
        <v>0</v>
      </c>
      <c r="I53" s="26">
        <f>SUM(F53+G53+H53)</f>
        <v>15.772300000000005</v>
      </c>
    </row>
    <row r="54" spans="1:9" ht="13.35" customHeight="1" x14ac:dyDescent="0.2">
      <c r="A54" s="13" t="s">
        <v>41</v>
      </c>
      <c r="B54" s="14">
        <v>28.285499999999988</v>
      </c>
      <c r="C54" s="14">
        <v>-27.968399999999999</v>
      </c>
      <c r="D54" s="14">
        <v>0</v>
      </c>
      <c r="E54" s="14">
        <f>SUM(B54+C54+D54)</f>
        <v>0.31709999999998928</v>
      </c>
      <c r="F54" s="14">
        <f t="shared" si="55"/>
        <v>0.31709999999998928</v>
      </c>
      <c r="G54" s="14">
        <v>-0.17119999999999999</v>
      </c>
      <c r="H54" s="14">
        <v>0</v>
      </c>
      <c r="I54" s="26">
        <f>SUM(F54+G54+H54)</f>
        <v>0.14589999999998929</v>
      </c>
    </row>
    <row r="55" spans="1:9" ht="13.35" customHeight="1" x14ac:dyDescent="0.2">
      <c r="A55" s="15" t="s">
        <v>42</v>
      </c>
      <c r="B55" s="16">
        <v>4.4408920985006262E-15</v>
      </c>
      <c r="C55" s="16">
        <v>0</v>
      </c>
      <c r="D55" s="16">
        <v>0</v>
      </c>
      <c r="E55" s="14">
        <f>SUM(B55+C55+D55)</f>
        <v>4.4408920985006262E-15</v>
      </c>
      <c r="F55" s="14">
        <f t="shared" si="55"/>
        <v>4.4408920985006262E-15</v>
      </c>
      <c r="G55" s="16">
        <v>0</v>
      </c>
      <c r="H55" s="16">
        <v>0</v>
      </c>
      <c r="I55" s="26">
        <f>SUM(F55+G55+H55)</f>
        <v>4.4408920985006262E-15</v>
      </c>
    </row>
    <row r="56" spans="1:9" ht="13.35" customHeight="1" x14ac:dyDescent="0.2">
      <c r="A56" s="15" t="s">
        <v>47</v>
      </c>
      <c r="B56" s="27">
        <f t="shared" ref="B56:D56" si="56">SUM(B57+B69+B78+B86)</f>
        <v>48414.799600000006</v>
      </c>
      <c r="C56" s="27">
        <f t="shared" si="56"/>
        <v>-1042.3677999999998</v>
      </c>
      <c r="D56" s="27">
        <f t="shared" si="56"/>
        <v>-2.0000000000000001E-4</v>
      </c>
      <c r="E56" s="27">
        <f t="shared" ref="E56:I56" si="57">SUM(E57+E69+E78+E86)</f>
        <v>47372.431600000011</v>
      </c>
      <c r="F56" s="27">
        <f t="shared" si="57"/>
        <v>47372.431600000011</v>
      </c>
      <c r="G56" s="27">
        <f t="shared" si="57"/>
        <v>338.53530000000001</v>
      </c>
      <c r="H56" s="27">
        <f t="shared" si="57"/>
        <v>0</v>
      </c>
      <c r="I56" s="28">
        <f t="shared" si="57"/>
        <v>47710.966900000014</v>
      </c>
    </row>
    <row r="57" spans="1:9" ht="13.35" customHeight="1" x14ac:dyDescent="0.2">
      <c r="A57" s="15" t="s">
        <v>48</v>
      </c>
      <c r="B57" s="27">
        <f>SUM(B58)</f>
        <v>6977.1</v>
      </c>
      <c r="C57" s="27">
        <f t="shared" ref="C57:D57" si="58">SUM(C58)</f>
        <v>137.9</v>
      </c>
      <c r="D57" s="27">
        <f t="shared" si="58"/>
        <v>0</v>
      </c>
      <c r="E57" s="27">
        <f t="shared" ref="E57:I57" si="59">SUM(E58)</f>
        <v>7115.0000000000009</v>
      </c>
      <c r="F57" s="27">
        <f>SUM(F58)</f>
        <v>7115.0000000000009</v>
      </c>
      <c r="G57" s="27">
        <f t="shared" ref="G57:H57" si="60">SUM(G58)</f>
        <v>137.9</v>
      </c>
      <c r="H57" s="27">
        <f t="shared" si="60"/>
        <v>0</v>
      </c>
      <c r="I57" s="28">
        <f t="shared" si="59"/>
        <v>7252.9000000000015</v>
      </c>
    </row>
    <row r="58" spans="1:9" ht="13.35" customHeight="1" x14ac:dyDescent="0.2">
      <c r="A58" s="15" t="s">
        <v>49</v>
      </c>
      <c r="B58" s="14">
        <f>SUM(B59+B64)</f>
        <v>6977.1</v>
      </c>
      <c r="C58" s="14">
        <f t="shared" ref="C58:D58" si="61">SUM(C59+C64)</f>
        <v>137.9</v>
      </c>
      <c r="D58" s="14">
        <f t="shared" si="61"/>
        <v>0</v>
      </c>
      <c r="E58" s="14">
        <f t="shared" ref="E58:I58" si="62">SUM(E59+E64)</f>
        <v>7115.0000000000009</v>
      </c>
      <c r="F58" s="14">
        <f>SUM(F59+F64)</f>
        <v>7115.0000000000009</v>
      </c>
      <c r="G58" s="14">
        <f t="shared" ref="G58:H58" si="63">SUM(G59+G64)</f>
        <v>137.9</v>
      </c>
      <c r="H58" s="14">
        <f t="shared" si="63"/>
        <v>0</v>
      </c>
      <c r="I58" s="26">
        <f t="shared" si="62"/>
        <v>7252.9000000000015</v>
      </c>
    </row>
    <row r="59" spans="1:9" ht="13.35" customHeight="1" x14ac:dyDescent="0.2">
      <c r="A59" s="15" t="s">
        <v>50</v>
      </c>
      <c r="B59" s="14">
        <f>SUM(B60+B61+B62+B63)</f>
        <v>1101.8999999999999</v>
      </c>
      <c r="C59" s="14">
        <f t="shared" ref="C59:D59" si="64">SUM(C60+C61+C62+C63)</f>
        <v>49.1</v>
      </c>
      <c r="D59" s="14">
        <f t="shared" si="64"/>
        <v>0</v>
      </c>
      <c r="E59" s="14">
        <f t="shared" ref="E59:I59" si="65">SUM(E60+E61+E62+E63)</f>
        <v>1151</v>
      </c>
      <c r="F59" s="14">
        <f>SUM(F60+F61+F62+F63)</f>
        <v>1151</v>
      </c>
      <c r="G59" s="14">
        <f t="shared" ref="G59:H59" si="66">SUM(G60+G61+G62+G63)</f>
        <v>49.1</v>
      </c>
      <c r="H59" s="14">
        <f t="shared" si="66"/>
        <v>0</v>
      </c>
      <c r="I59" s="26">
        <f t="shared" si="65"/>
        <v>1200.0999999999999</v>
      </c>
    </row>
    <row r="60" spans="1:9" ht="13.35" customHeight="1" x14ac:dyDescent="0.2">
      <c r="A60" s="13" t="s">
        <v>51</v>
      </c>
      <c r="B60" s="14">
        <v>171.60000000000002</v>
      </c>
      <c r="C60" s="14">
        <v>0.5</v>
      </c>
      <c r="D60" s="14">
        <v>0</v>
      </c>
      <c r="E60" s="14">
        <f>SUM(B60+C60+D60)</f>
        <v>172.10000000000002</v>
      </c>
      <c r="F60" s="14">
        <f t="shared" ref="F60:F63" si="67">SUM(E60)</f>
        <v>172.10000000000002</v>
      </c>
      <c r="G60" s="14">
        <v>0.5</v>
      </c>
      <c r="H60" s="14">
        <v>0</v>
      </c>
      <c r="I60" s="26">
        <f>SUM(F60+G60+H60)</f>
        <v>172.60000000000002</v>
      </c>
    </row>
    <row r="61" spans="1:9" ht="13.35" customHeight="1" x14ac:dyDescent="0.2">
      <c r="A61" s="13" t="s">
        <v>52</v>
      </c>
      <c r="B61" s="16">
        <v>0</v>
      </c>
      <c r="C61" s="16">
        <v>0</v>
      </c>
      <c r="D61" s="16">
        <v>0</v>
      </c>
      <c r="E61" s="14">
        <f>SUM(B61+C61+D61)</f>
        <v>0</v>
      </c>
      <c r="F61" s="14">
        <f t="shared" si="67"/>
        <v>0</v>
      </c>
      <c r="G61" s="16">
        <v>0</v>
      </c>
      <c r="H61" s="16">
        <v>0</v>
      </c>
      <c r="I61" s="26">
        <f>SUM(F61+G61+H61)</f>
        <v>0</v>
      </c>
    </row>
    <row r="62" spans="1:9" ht="13.35" customHeight="1" x14ac:dyDescent="0.2">
      <c r="A62" s="13" t="s">
        <v>53</v>
      </c>
      <c r="B62" s="14">
        <v>871.59999999999991</v>
      </c>
      <c r="C62" s="14">
        <v>48.4</v>
      </c>
      <c r="D62" s="14">
        <v>0</v>
      </c>
      <c r="E62" s="14">
        <f>SUM(B62+C62+D62)</f>
        <v>919.99999999999989</v>
      </c>
      <c r="F62" s="14">
        <f t="shared" si="67"/>
        <v>919.99999999999989</v>
      </c>
      <c r="G62" s="14">
        <v>48.4</v>
      </c>
      <c r="H62" s="14">
        <v>0</v>
      </c>
      <c r="I62" s="26">
        <f>SUM(F62+G62+H62)</f>
        <v>968.39999999999986</v>
      </c>
    </row>
    <row r="63" spans="1:9" ht="13.35" customHeight="1" x14ac:dyDescent="0.2">
      <c r="A63" s="13" t="s">
        <v>54</v>
      </c>
      <c r="B63" s="14">
        <v>58.7</v>
      </c>
      <c r="C63" s="14">
        <v>0.2</v>
      </c>
      <c r="D63" s="14">
        <v>0</v>
      </c>
      <c r="E63" s="14">
        <f>SUM(B63+C63+D63)</f>
        <v>58.900000000000006</v>
      </c>
      <c r="F63" s="14">
        <f t="shared" si="67"/>
        <v>58.900000000000006</v>
      </c>
      <c r="G63" s="14">
        <v>0.2</v>
      </c>
      <c r="H63" s="14">
        <v>0</v>
      </c>
      <c r="I63" s="26">
        <f>SUM(F63+G63+H63)</f>
        <v>59.100000000000009</v>
      </c>
    </row>
    <row r="64" spans="1:9" ht="13.35" customHeight="1" x14ac:dyDescent="0.2">
      <c r="A64" s="15" t="s">
        <v>55</v>
      </c>
      <c r="B64" s="14">
        <f>SUM(B65+B66+B67+B68)</f>
        <v>5875.2000000000007</v>
      </c>
      <c r="C64" s="14">
        <f t="shared" ref="C64:D64" si="68">SUM(C65+C66+C67+C68)</f>
        <v>88.8</v>
      </c>
      <c r="D64" s="14">
        <f t="shared" si="68"/>
        <v>0</v>
      </c>
      <c r="E64" s="14">
        <f t="shared" ref="E64:I64" si="69">SUM(E65+E66+E67+E68)</f>
        <v>5964.0000000000009</v>
      </c>
      <c r="F64" s="14">
        <f>SUM(F65+F66+F67+F68)</f>
        <v>5964.0000000000009</v>
      </c>
      <c r="G64" s="14">
        <f t="shared" ref="G64:H64" si="70">SUM(G65+G66+G67+G68)</f>
        <v>88.8</v>
      </c>
      <c r="H64" s="14">
        <f t="shared" si="70"/>
        <v>0</v>
      </c>
      <c r="I64" s="26">
        <f t="shared" si="69"/>
        <v>6052.8000000000011</v>
      </c>
    </row>
    <row r="65" spans="1:9" ht="13.35" customHeight="1" x14ac:dyDescent="0.2">
      <c r="A65" s="13" t="s">
        <v>51</v>
      </c>
      <c r="B65" s="14">
        <v>820.40000000000009</v>
      </c>
      <c r="C65" s="14">
        <v>0</v>
      </c>
      <c r="D65" s="14">
        <v>0</v>
      </c>
      <c r="E65" s="14">
        <f>SUM(B65+C65+D65)</f>
        <v>820.40000000000009</v>
      </c>
      <c r="F65" s="14">
        <f t="shared" ref="F65:F68" si="71">SUM(E65)</f>
        <v>820.40000000000009</v>
      </c>
      <c r="G65" s="14">
        <v>0</v>
      </c>
      <c r="H65" s="14">
        <v>0</v>
      </c>
      <c r="I65" s="26">
        <f>SUM(F65+G65+H65)</f>
        <v>820.40000000000009</v>
      </c>
    </row>
    <row r="66" spans="1:9" ht="13.35" customHeight="1" x14ac:dyDescent="0.2">
      <c r="A66" s="13" t="s">
        <v>52</v>
      </c>
      <c r="B66" s="16">
        <v>0</v>
      </c>
      <c r="C66" s="16">
        <v>0</v>
      </c>
      <c r="D66" s="16">
        <v>0</v>
      </c>
      <c r="E66" s="14">
        <f>SUM(B66+C66+D66)</f>
        <v>0</v>
      </c>
      <c r="F66" s="14">
        <f t="shared" si="71"/>
        <v>0</v>
      </c>
      <c r="G66" s="16">
        <v>0</v>
      </c>
      <c r="H66" s="16">
        <v>0</v>
      </c>
      <c r="I66" s="26">
        <f>SUM(F66+G66+H66)</f>
        <v>0</v>
      </c>
    </row>
    <row r="67" spans="1:9" ht="13.35" customHeight="1" x14ac:dyDescent="0.2">
      <c r="A67" s="13" t="s">
        <v>53</v>
      </c>
      <c r="B67" s="14">
        <v>4769.4000000000005</v>
      </c>
      <c r="C67" s="14">
        <v>74.5</v>
      </c>
      <c r="D67" s="14">
        <v>0</v>
      </c>
      <c r="E67" s="14">
        <f>SUM(B67+C67+D67)</f>
        <v>4843.9000000000005</v>
      </c>
      <c r="F67" s="14">
        <f t="shared" si="71"/>
        <v>4843.9000000000005</v>
      </c>
      <c r="G67" s="14">
        <v>74.5</v>
      </c>
      <c r="H67" s="14">
        <v>0</v>
      </c>
      <c r="I67" s="26">
        <f>SUM(F67+G67+H67)</f>
        <v>4918.4000000000005</v>
      </c>
    </row>
    <row r="68" spans="1:9" ht="13.35" customHeight="1" x14ac:dyDescent="0.2">
      <c r="A68" s="13" t="s">
        <v>54</v>
      </c>
      <c r="B68" s="14">
        <v>285.39999999999986</v>
      </c>
      <c r="C68" s="14">
        <v>14.3</v>
      </c>
      <c r="D68" s="14">
        <v>0</v>
      </c>
      <c r="E68" s="14">
        <f>SUM(B68+C68+D68)</f>
        <v>299.69999999999987</v>
      </c>
      <c r="F68" s="14">
        <f t="shared" si="71"/>
        <v>299.69999999999987</v>
      </c>
      <c r="G68" s="14">
        <v>14.3</v>
      </c>
      <c r="H68" s="14">
        <v>0</v>
      </c>
      <c r="I68" s="26">
        <f>SUM(F68+G68+H68)</f>
        <v>313.99999999999989</v>
      </c>
    </row>
    <row r="69" spans="1:9" ht="13.35" customHeight="1" x14ac:dyDescent="0.2">
      <c r="A69" s="15" t="s">
        <v>56</v>
      </c>
      <c r="B69" s="27">
        <f t="shared" ref="B69:D69" si="72">SUM(B70+B71+B72+B77)</f>
        <v>24885.851200000012</v>
      </c>
      <c r="C69" s="27">
        <f t="shared" si="72"/>
        <v>-765.68910000000005</v>
      </c>
      <c r="D69" s="27">
        <f t="shared" si="72"/>
        <v>-1E-4</v>
      </c>
      <c r="E69" s="27">
        <f t="shared" ref="E69:I69" si="73">SUM(E70+E71+E72+E77)</f>
        <v>24120.162000000011</v>
      </c>
      <c r="F69" s="27">
        <f t="shared" si="73"/>
        <v>24120.162000000011</v>
      </c>
      <c r="G69" s="27">
        <f t="shared" si="73"/>
        <v>16.227499999999999</v>
      </c>
      <c r="H69" s="27">
        <f t="shared" si="73"/>
        <v>0</v>
      </c>
      <c r="I69" s="28">
        <f t="shared" si="73"/>
        <v>24136.389500000012</v>
      </c>
    </row>
    <row r="70" spans="1:9" ht="13.35" customHeight="1" x14ac:dyDescent="0.2">
      <c r="A70" s="13" t="s">
        <v>57</v>
      </c>
      <c r="B70" s="16">
        <v>0</v>
      </c>
      <c r="C70" s="16">
        <v>0</v>
      </c>
      <c r="D70" s="16">
        <v>0</v>
      </c>
      <c r="E70" s="14">
        <f>SUM(B70+C70+D70)</f>
        <v>0</v>
      </c>
      <c r="F70" s="14">
        <f t="shared" ref="F70:F71" si="74">SUM(E70)</f>
        <v>0</v>
      </c>
      <c r="G70" s="16">
        <v>0</v>
      </c>
      <c r="H70" s="16">
        <v>0</v>
      </c>
      <c r="I70" s="26">
        <f>SUM(F70+G70+H70)</f>
        <v>0</v>
      </c>
    </row>
    <row r="71" spans="1:9" ht="13.35" customHeight="1" x14ac:dyDescent="0.2">
      <c r="A71" s="15" t="s">
        <v>58</v>
      </c>
      <c r="B71" s="14">
        <v>257.5</v>
      </c>
      <c r="C71" s="14">
        <v>0</v>
      </c>
      <c r="D71" s="14">
        <v>0</v>
      </c>
      <c r="E71" s="14">
        <f>SUM(B71+C71+D71)</f>
        <v>257.5</v>
      </c>
      <c r="F71" s="14">
        <f t="shared" si="74"/>
        <v>257.5</v>
      </c>
      <c r="G71" s="14">
        <v>0</v>
      </c>
      <c r="H71" s="14">
        <v>0</v>
      </c>
      <c r="I71" s="26">
        <f>SUM(F71+G71+H71)</f>
        <v>257.5</v>
      </c>
    </row>
    <row r="72" spans="1:9" ht="13.35" customHeight="1" x14ac:dyDescent="0.2">
      <c r="A72" s="13" t="s">
        <v>59</v>
      </c>
      <c r="B72" s="14">
        <f>SUM(B73+B74)</f>
        <v>24628.351200000012</v>
      </c>
      <c r="C72" s="14">
        <f t="shared" ref="C72:D72" si="75">SUM(C73+C74)</f>
        <v>-765.68910000000005</v>
      </c>
      <c r="D72" s="14">
        <f t="shared" si="75"/>
        <v>-1E-4</v>
      </c>
      <c r="E72" s="14">
        <f t="shared" ref="E72:I72" si="76">SUM(E73+E74)</f>
        <v>23862.662000000011</v>
      </c>
      <c r="F72" s="14">
        <f>SUM(F73+F74)</f>
        <v>23862.662000000011</v>
      </c>
      <c r="G72" s="14">
        <f t="shared" ref="G72:H72" si="77">SUM(G73+G74)</f>
        <v>16.227499999999999</v>
      </c>
      <c r="H72" s="14">
        <f t="shared" si="77"/>
        <v>0</v>
      </c>
      <c r="I72" s="26">
        <f t="shared" si="76"/>
        <v>23878.889500000012</v>
      </c>
    </row>
    <row r="73" spans="1:9" ht="13.35" customHeight="1" x14ac:dyDescent="0.2">
      <c r="A73" s="13" t="s">
        <v>60</v>
      </c>
      <c r="B73" s="16">
        <v>0</v>
      </c>
      <c r="C73" s="16">
        <v>0</v>
      </c>
      <c r="D73" s="16">
        <v>0</v>
      </c>
      <c r="E73" s="14">
        <f>SUM(B73+C73+D73)</f>
        <v>0</v>
      </c>
      <c r="F73" s="14">
        <f>SUM(E73)</f>
        <v>0</v>
      </c>
      <c r="G73" s="16">
        <v>0</v>
      </c>
      <c r="H73" s="16">
        <v>0</v>
      </c>
      <c r="I73" s="26">
        <f>SUM(F73+G73+H73)</f>
        <v>0</v>
      </c>
    </row>
    <row r="74" spans="1:9" ht="13.35" customHeight="1" x14ac:dyDescent="0.2">
      <c r="A74" s="13" t="s">
        <v>61</v>
      </c>
      <c r="B74" s="14">
        <f>SUM(B75+B76)</f>
        <v>24628.351200000012</v>
      </c>
      <c r="C74" s="14">
        <f t="shared" ref="C74:D74" si="78">SUM(C75+C76)</f>
        <v>-765.68910000000005</v>
      </c>
      <c r="D74" s="14">
        <f t="shared" si="78"/>
        <v>-1E-4</v>
      </c>
      <c r="E74" s="14">
        <f t="shared" ref="E74:I74" si="79">SUM(E75+E76)</f>
        <v>23862.662000000011</v>
      </c>
      <c r="F74" s="14">
        <f>SUM(F75+F76)</f>
        <v>23862.662000000011</v>
      </c>
      <c r="G74" s="14">
        <f t="shared" ref="G74:H74" si="80">SUM(G75+G76)</f>
        <v>16.227499999999999</v>
      </c>
      <c r="H74" s="14">
        <f t="shared" si="80"/>
        <v>0</v>
      </c>
      <c r="I74" s="26">
        <f t="shared" si="79"/>
        <v>23878.889500000012</v>
      </c>
    </row>
    <row r="75" spans="1:9" ht="13.35" customHeight="1" x14ac:dyDescent="0.2">
      <c r="A75" s="13" t="s">
        <v>62</v>
      </c>
      <c r="B75" s="14">
        <v>14975.470800000005</v>
      </c>
      <c r="C75" s="14">
        <v>-463.72399999999999</v>
      </c>
      <c r="D75" s="14">
        <v>0</v>
      </c>
      <c r="E75" s="14">
        <f>SUM(B75+C75+D75)</f>
        <v>14511.746800000004</v>
      </c>
      <c r="F75" s="14">
        <f t="shared" ref="F75:F77" si="81">SUM(E75)</f>
        <v>14511.746800000004</v>
      </c>
      <c r="G75" s="14">
        <v>-13.415900000000001</v>
      </c>
      <c r="H75" s="14">
        <v>0</v>
      </c>
      <c r="I75" s="26">
        <f>SUM(F75+G75+H75)</f>
        <v>14498.330900000004</v>
      </c>
    </row>
    <row r="76" spans="1:9" ht="13.35" customHeight="1" x14ac:dyDescent="0.2">
      <c r="A76" s="13" t="s">
        <v>63</v>
      </c>
      <c r="B76" s="14">
        <v>9652.8804000000073</v>
      </c>
      <c r="C76" s="14">
        <v>-301.96510000000001</v>
      </c>
      <c r="D76" s="14">
        <v>-1E-4</v>
      </c>
      <c r="E76" s="14">
        <f>SUM(B76+C76+D76)</f>
        <v>9350.9152000000086</v>
      </c>
      <c r="F76" s="14">
        <f t="shared" si="81"/>
        <v>9350.9152000000086</v>
      </c>
      <c r="G76" s="14">
        <v>29.6434</v>
      </c>
      <c r="H76" s="14">
        <v>0</v>
      </c>
      <c r="I76" s="26">
        <f>SUM(F76+G76+H76)</f>
        <v>9380.5586000000094</v>
      </c>
    </row>
    <row r="77" spans="1:9" ht="13.35" customHeight="1" x14ac:dyDescent="0.2">
      <c r="A77" s="15" t="s">
        <v>64</v>
      </c>
      <c r="B77" s="16">
        <v>0</v>
      </c>
      <c r="C77" s="16">
        <v>0</v>
      </c>
      <c r="D77" s="16">
        <v>0</v>
      </c>
      <c r="E77" s="14">
        <f>SUM(B77+C77+D77)</f>
        <v>0</v>
      </c>
      <c r="F77" s="14">
        <f t="shared" si="81"/>
        <v>0</v>
      </c>
      <c r="G77" s="16">
        <v>0</v>
      </c>
      <c r="H77" s="16">
        <v>0</v>
      </c>
      <c r="I77" s="26">
        <f>SUM(F77+G77+H77)</f>
        <v>0</v>
      </c>
    </row>
    <row r="78" spans="1:9" ht="13.35" customHeight="1" x14ac:dyDescent="0.2">
      <c r="A78" s="15" t="s">
        <v>65</v>
      </c>
      <c r="B78" s="27">
        <f>SUM(B79+B80+B81+B84)</f>
        <v>14534.355299999999</v>
      </c>
      <c r="C78" s="27">
        <f t="shared" ref="C78:D78" si="82">SUM(C79+C80+C81+C84)</f>
        <v>-516.36369999999988</v>
      </c>
      <c r="D78" s="27">
        <f t="shared" si="82"/>
        <v>-1E-4</v>
      </c>
      <c r="E78" s="27">
        <f t="shared" ref="E78:I78" si="83">SUM(E79+E80+E81+E84)</f>
        <v>14017.991499999998</v>
      </c>
      <c r="F78" s="27">
        <f>SUM(F79+F80+F81+F84)</f>
        <v>14017.991499999998</v>
      </c>
      <c r="G78" s="27">
        <f t="shared" ref="G78:H78" si="84">SUM(G79+G80+G81+G84)</f>
        <v>137.3537</v>
      </c>
      <c r="H78" s="27">
        <f t="shared" si="84"/>
        <v>0</v>
      </c>
      <c r="I78" s="28">
        <f t="shared" si="83"/>
        <v>14155.3452</v>
      </c>
    </row>
    <row r="79" spans="1:9" ht="13.35" customHeight="1" x14ac:dyDescent="0.2">
      <c r="A79" s="13" t="s">
        <v>66</v>
      </c>
      <c r="B79" s="16">
        <v>0</v>
      </c>
      <c r="C79" s="16">
        <v>0</v>
      </c>
      <c r="D79" s="16">
        <v>0</v>
      </c>
      <c r="E79" s="14">
        <f>SUM(B79+C79+D79)</f>
        <v>0</v>
      </c>
      <c r="F79" s="14">
        <f t="shared" ref="F79:F80" si="85">SUM(E79)</f>
        <v>0</v>
      </c>
      <c r="G79" s="16">
        <v>0</v>
      </c>
      <c r="H79" s="16">
        <v>0</v>
      </c>
      <c r="I79" s="26">
        <f>SUM(F79+G79+H79)</f>
        <v>0</v>
      </c>
    </row>
    <row r="80" spans="1:9" ht="13.35" customHeight="1" x14ac:dyDescent="0.2">
      <c r="A80" s="13" t="s">
        <v>67</v>
      </c>
      <c r="B80" s="14">
        <v>55.745099999999795</v>
      </c>
      <c r="C80" s="14">
        <v>1.0095000000000001</v>
      </c>
      <c r="D80" s="14">
        <v>-1E-4</v>
      </c>
      <c r="E80" s="14">
        <f>SUM(B80+C80+D80)</f>
        <v>56.754499999999794</v>
      </c>
      <c r="F80" s="14">
        <f t="shared" si="85"/>
        <v>56.754499999999794</v>
      </c>
      <c r="G80" s="14">
        <v>-8.4867000000000008</v>
      </c>
      <c r="H80" s="14">
        <v>0</v>
      </c>
      <c r="I80" s="26">
        <f>SUM(F80+G80+H80)</f>
        <v>48.267799999999795</v>
      </c>
    </row>
    <row r="81" spans="1:9" ht="13.35" customHeight="1" x14ac:dyDescent="0.2">
      <c r="A81" s="15" t="s">
        <v>68</v>
      </c>
      <c r="B81" s="14">
        <f>SUM(B82+B83)</f>
        <v>12184.634599999999</v>
      </c>
      <c r="C81" s="14">
        <f t="shared" ref="C81:D81" si="86">SUM(C82+C83)</f>
        <v>-687.4926999999999</v>
      </c>
      <c r="D81" s="14">
        <f t="shared" si="86"/>
        <v>0</v>
      </c>
      <c r="E81" s="14">
        <f t="shared" ref="E81:I81" si="87">SUM(E82+E83)</f>
        <v>11497.141899999999</v>
      </c>
      <c r="F81" s="14">
        <f>SUM(F82+F83)</f>
        <v>11497.141899999999</v>
      </c>
      <c r="G81" s="14">
        <f t="shared" ref="G81:H81" si="88">SUM(G82+G83)</f>
        <v>99.379499999999993</v>
      </c>
      <c r="H81" s="14">
        <f t="shared" si="88"/>
        <v>0</v>
      </c>
      <c r="I81" s="26">
        <f t="shared" si="87"/>
        <v>11596.5214</v>
      </c>
    </row>
    <row r="82" spans="1:9" ht="13.35" customHeight="1" x14ac:dyDescent="0.2">
      <c r="A82" s="13" t="s">
        <v>23</v>
      </c>
      <c r="B82" s="14">
        <v>7967.2366999999986</v>
      </c>
      <c r="C82" s="14">
        <v>-1143.1969999999999</v>
      </c>
      <c r="D82" s="14">
        <v>0</v>
      </c>
      <c r="E82" s="14">
        <f>SUM(B82+C82+D82)</f>
        <v>6824.0396999999984</v>
      </c>
      <c r="F82" s="14">
        <f t="shared" ref="F82:F84" si="89">SUM(E82)</f>
        <v>6824.0396999999984</v>
      </c>
      <c r="G82" s="14">
        <v>167.80449999999999</v>
      </c>
      <c r="H82" s="14">
        <v>0</v>
      </c>
      <c r="I82" s="26">
        <f>SUM(F82+G82+H82)</f>
        <v>6991.8441999999986</v>
      </c>
    </row>
    <row r="83" spans="1:9" ht="13.35" customHeight="1" x14ac:dyDescent="0.2">
      <c r="A83" s="13" t="s">
        <v>69</v>
      </c>
      <c r="B83" s="14">
        <v>4217.3979000000008</v>
      </c>
      <c r="C83" s="14">
        <v>455.70429999999999</v>
      </c>
      <c r="D83" s="14">
        <v>0</v>
      </c>
      <c r="E83" s="14">
        <f>SUM(B83+C83+D83)</f>
        <v>4673.1022000000012</v>
      </c>
      <c r="F83" s="14">
        <f t="shared" si="89"/>
        <v>4673.1022000000012</v>
      </c>
      <c r="G83" s="14">
        <v>-68.424999999999997</v>
      </c>
      <c r="H83" s="14">
        <v>0</v>
      </c>
      <c r="I83" s="26">
        <f>SUM(F83+G83+H83)</f>
        <v>4604.677200000001</v>
      </c>
    </row>
    <row r="84" spans="1:9" ht="13.35" customHeight="1" x14ac:dyDescent="0.2">
      <c r="A84" s="15" t="s">
        <v>70</v>
      </c>
      <c r="B84" s="14">
        <v>2293.9756000000002</v>
      </c>
      <c r="C84" s="14">
        <v>170.11950000000002</v>
      </c>
      <c r="D84" s="14">
        <v>0</v>
      </c>
      <c r="E84" s="14">
        <f>SUM(B84+C84+D84)</f>
        <v>2464.0951000000005</v>
      </c>
      <c r="F84" s="14">
        <f t="shared" si="89"/>
        <v>2464.0951000000005</v>
      </c>
      <c r="G84" s="14">
        <v>46.460899999999995</v>
      </c>
      <c r="H84" s="14">
        <v>0</v>
      </c>
      <c r="I84" s="26">
        <f>SUM(F84+G84+H84)</f>
        <v>2510.5560000000005</v>
      </c>
    </row>
    <row r="85" spans="1:9" ht="12.75" customHeight="1" x14ac:dyDescent="0.2">
      <c r="A85" s="15" t="s">
        <v>167</v>
      </c>
      <c r="B85" s="14"/>
      <c r="C85" s="14"/>
      <c r="D85" s="14"/>
      <c r="E85" s="14"/>
      <c r="F85" s="14"/>
      <c r="G85" s="14"/>
      <c r="H85" s="14"/>
      <c r="I85" s="26"/>
    </row>
    <row r="86" spans="1:9" ht="12.95" customHeight="1" x14ac:dyDescent="0.2">
      <c r="A86" s="15" t="s">
        <v>71</v>
      </c>
      <c r="B86" s="27">
        <f>SUM(B87+B90+B93+B98)</f>
        <v>2017.4931000000004</v>
      </c>
      <c r="C86" s="27">
        <f t="shared" ref="C86:D86" si="90">SUM(C87+C90+C93+C98)</f>
        <v>101.785</v>
      </c>
      <c r="D86" s="27">
        <f t="shared" si="90"/>
        <v>0</v>
      </c>
      <c r="E86" s="27">
        <f t="shared" ref="E86:I86" si="91">SUM(E87+E90+E93+E98)</f>
        <v>2119.2781000000004</v>
      </c>
      <c r="F86" s="27">
        <f>SUM(F87+F90+F93+F98)</f>
        <v>2119.2781000000004</v>
      </c>
      <c r="G86" s="27">
        <f t="shared" ref="G86:H86" si="92">SUM(G87+G90+G93+G98)</f>
        <v>47.054099999999998</v>
      </c>
      <c r="H86" s="27">
        <f t="shared" si="92"/>
        <v>0</v>
      </c>
      <c r="I86" s="28">
        <f t="shared" si="91"/>
        <v>2166.3322000000007</v>
      </c>
    </row>
    <row r="87" spans="1:9" ht="12.95" customHeight="1" x14ac:dyDescent="0.2">
      <c r="A87" s="15" t="s">
        <v>72</v>
      </c>
      <c r="B87" s="14">
        <f>SUM(B88+B89)</f>
        <v>0.5</v>
      </c>
      <c r="C87" s="14">
        <f t="shared" ref="C87:D87" si="93">SUM(C88+C89)</f>
        <v>0</v>
      </c>
      <c r="D87" s="14">
        <f t="shared" si="93"/>
        <v>0</v>
      </c>
      <c r="E87" s="14">
        <f t="shared" ref="E87:I87" si="94">SUM(E88+E89)</f>
        <v>0.5</v>
      </c>
      <c r="F87" s="14">
        <f>SUM(F88+F89)</f>
        <v>0.5</v>
      </c>
      <c r="G87" s="14">
        <f t="shared" ref="G87:H87" si="95">SUM(G88+G89)</f>
        <v>0</v>
      </c>
      <c r="H87" s="14">
        <f t="shared" si="95"/>
        <v>0</v>
      </c>
      <c r="I87" s="26">
        <f t="shared" si="94"/>
        <v>0.5</v>
      </c>
    </row>
    <row r="88" spans="1:9" ht="12.95" customHeight="1" x14ac:dyDescent="0.2">
      <c r="A88" s="13" t="s">
        <v>50</v>
      </c>
      <c r="B88" s="16">
        <v>0</v>
      </c>
      <c r="C88" s="16">
        <v>0</v>
      </c>
      <c r="D88" s="16">
        <v>0</v>
      </c>
      <c r="E88" s="14">
        <f>SUM(B88+C88+D88)</f>
        <v>0</v>
      </c>
      <c r="F88" s="14">
        <f t="shared" ref="F88:F89" si="96">SUM(E88)</f>
        <v>0</v>
      </c>
      <c r="G88" s="16">
        <v>0</v>
      </c>
      <c r="H88" s="16">
        <v>0</v>
      </c>
      <c r="I88" s="26">
        <f>SUM(F88+G88+H88)</f>
        <v>0</v>
      </c>
    </row>
    <row r="89" spans="1:9" ht="12.95" customHeight="1" x14ac:dyDescent="0.2">
      <c r="A89" s="13" t="s">
        <v>55</v>
      </c>
      <c r="B89" s="14">
        <v>0.5</v>
      </c>
      <c r="C89" s="14">
        <v>0</v>
      </c>
      <c r="D89" s="14">
        <v>0</v>
      </c>
      <c r="E89" s="14">
        <f>SUM(B89+C89+D89)</f>
        <v>0.5</v>
      </c>
      <c r="F89" s="14">
        <f t="shared" si="96"/>
        <v>0.5</v>
      </c>
      <c r="G89" s="14">
        <v>0</v>
      </c>
      <c r="H89" s="14">
        <v>0</v>
      </c>
      <c r="I89" s="26">
        <f>SUM(F89+G89+H89)</f>
        <v>0.5</v>
      </c>
    </row>
    <row r="90" spans="1:9" ht="12.95" customHeight="1" x14ac:dyDescent="0.2">
      <c r="A90" s="15" t="s">
        <v>73</v>
      </c>
      <c r="B90" s="14">
        <f>SUM(B91+B92)</f>
        <v>155.75450000000001</v>
      </c>
      <c r="C90" s="14">
        <f t="shared" ref="C90:D90" si="97">SUM(C91+C92)</f>
        <v>-39.645800000000001</v>
      </c>
      <c r="D90" s="14">
        <f t="shared" si="97"/>
        <v>0</v>
      </c>
      <c r="E90" s="14">
        <f t="shared" ref="E90:I90" si="98">SUM(E91+E92)</f>
        <v>116.1087</v>
      </c>
      <c r="F90" s="14">
        <f>SUM(F91+F92)</f>
        <v>116.1087</v>
      </c>
      <c r="G90" s="14">
        <f t="shared" ref="G90:H90" si="99">SUM(G91+G92)</f>
        <v>20.370699999999999</v>
      </c>
      <c r="H90" s="14">
        <f t="shared" si="99"/>
        <v>0</v>
      </c>
      <c r="I90" s="26">
        <f t="shared" si="98"/>
        <v>136.4794</v>
      </c>
    </row>
    <row r="91" spans="1:9" ht="12.95" customHeight="1" x14ac:dyDescent="0.2">
      <c r="A91" s="13" t="s">
        <v>50</v>
      </c>
      <c r="B91" s="14">
        <v>73.8</v>
      </c>
      <c r="C91" s="14">
        <v>0</v>
      </c>
      <c r="D91" s="14">
        <v>0</v>
      </c>
      <c r="E91" s="14">
        <f>SUM(B91+C91+D91)</f>
        <v>73.8</v>
      </c>
      <c r="F91" s="14">
        <f t="shared" ref="F91:F92" si="100">SUM(E91)</f>
        <v>73.8</v>
      </c>
      <c r="G91" s="14">
        <v>0</v>
      </c>
      <c r="H91" s="14">
        <v>0</v>
      </c>
      <c r="I91" s="26">
        <f>SUM(F91+G91+H91)</f>
        <v>73.8</v>
      </c>
    </row>
    <row r="92" spans="1:9" ht="12.95" customHeight="1" x14ac:dyDescent="0.2">
      <c r="A92" s="13" t="s">
        <v>55</v>
      </c>
      <c r="B92" s="14">
        <v>81.954499999999996</v>
      </c>
      <c r="C92" s="14">
        <v>-39.645800000000001</v>
      </c>
      <c r="D92" s="14">
        <v>0</v>
      </c>
      <c r="E92" s="14">
        <f>SUM(B92+C92+D92)</f>
        <v>42.308699999999995</v>
      </c>
      <c r="F92" s="14">
        <f t="shared" si="100"/>
        <v>42.308699999999995</v>
      </c>
      <c r="G92" s="14">
        <v>20.370699999999999</v>
      </c>
      <c r="H92" s="14">
        <v>0</v>
      </c>
      <c r="I92" s="26">
        <f>SUM(F92+G92+H92)</f>
        <v>62.679399999999994</v>
      </c>
    </row>
    <row r="93" spans="1:9" ht="12.95" customHeight="1" x14ac:dyDescent="0.2">
      <c r="A93" s="13" t="s">
        <v>74</v>
      </c>
      <c r="B93" s="14">
        <f>SUM(B94+B95)</f>
        <v>364.3386000000001</v>
      </c>
      <c r="C93" s="14">
        <f t="shared" ref="C93:D93" si="101">SUM(C94+C95)</f>
        <v>108.0308</v>
      </c>
      <c r="D93" s="14">
        <f t="shared" si="101"/>
        <v>0</v>
      </c>
      <c r="E93" s="14">
        <f t="shared" ref="E93:I93" si="102">SUM(E94+E95)</f>
        <v>472.36940000000016</v>
      </c>
      <c r="F93" s="14">
        <f>SUM(F94+F95)</f>
        <v>472.36940000000016</v>
      </c>
      <c r="G93" s="14">
        <f t="shared" ref="G93:H93" si="103">SUM(G94+G95)</f>
        <v>-6.7166000000000006</v>
      </c>
      <c r="H93" s="14">
        <f t="shared" si="103"/>
        <v>0</v>
      </c>
      <c r="I93" s="26">
        <f t="shared" si="102"/>
        <v>465.65280000000007</v>
      </c>
    </row>
    <row r="94" spans="1:9" ht="12.95" customHeight="1" x14ac:dyDescent="0.2">
      <c r="A94" s="13" t="s">
        <v>50</v>
      </c>
      <c r="B94" s="16">
        <v>0</v>
      </c>
      <c r="C94" s="16">
        <v>0</v>
      </c>
      <c r="D94" s="16">
        <v>0</v>
      </c>
      <c r="E94" s="14">
        <f>SUM(B94+C94+D94)</f>
        <v>0</v>
      </c>
      <c r="F94" s="14">
        <f>SUM(E94)</f>
        <v>0</v>
      </c>
      <c r="G94" s="16">
        <v>0</v>
      </c>
      <c r="H94" s="16">
        <v>0</v>
      </c>
      <c r="I94" s="26">
        <f>SUM(F94+G94+H94)</f>
        <v>0</v>
      </c>
    </row>
    <row r="95" spans="1:9" ht="12.95" customHeight="1" x14ac:dyDescent="0.2">
      <c r="A95" s="15" t="s">
        <v>55</v>
      </c>
      <c r="B95" s="14">
        <f>SUM(B96+B97)</f>
        <v>364.3386000000001</v>
      </c>
      <c r="C95" s="14">
        <f t="shared" ref="C95:D95" si="104">SUM(C96+C97)</f>
        <v>108.0308</v>
      </c>
      <c r="D95" s="14">
        <f t="shared" si="104"/>
        <v>0</v>
      </c>
      <c r="E95" s="14">
        <f t="shared" ref="E95:I95" si="105">SUM(E96+E97)</f>
        <v>472.36940000000016</v>
      </c>
      <c r="F95" s="14">
        <f>SUM(F96+F97)</f>
        <v>472.36940000000016</v>
      </c>
      <c r="G95" s="14">
        <f t="shared" ref="G95:H95" si="106">SUM(G96+G97)</f>
        <v>-6.7166000000000006</v>
      </c>
      <c r="H95" s="14">
        <f t="shared" si="106"/>
        <v>0</v>
      </c>
      <c r="I95" s="26">
        <f t="shared" si="105"/>
        <v>465.65280000000007</v>
      </c>
    </row>
    <row r="96" spans="1:9" ht="12.95" customHeight="1" x14ac:dyDescent="0.2">
      <c r="A96" s="13" t="s">
        <v>75</v>
      </c>
      <c r="B96" s="14">
        <v>306.80340000000029</v>
      </c>
      <c r="C96" s="14">
        <v>69.821299999999994</v>
      </c>
      <c r="D96" s="14">
        <v>0</v>
      </c>
      <c r="E96" s="14">
        <f>SUM(B96+C96+D96)</f>
        <v>376.6247000000003</v>
      </c>
      <c r="F96" s="14">
        <f t="shared" ref="F96:F97" si="107">SUM(E96)</f>
        <v>376.6247000000003</v>
      </c>
      <c r="G96" s="14">
        <v>5.7047999999999996</v>
      </c>
      <c r="H96" s="14">
        <v>0</v>
      </c>
      <c r="I96" s="26">
        <f>SUM(F96+G96+H96)</f>
        <v>382.32950000000028</v>
      </c>
    </row>
    <row r="97" spans="1:9" ht="12.95" customHeight="1" x14ac:dyDescent="0.2">
      <c r="A97" s="13" t="s">
        <v>76</v>
      </c>
      <c r="B97" s="14">
        <v>57.535199999999826</v>
      </c>
      <c r="C97" s="14">
        <v>38.209499999999998</v>
      </c>
      <c r="D97" s="14">
        <v>0</v>
      </c>
      <c r="E97" s="14">
        <f>SUM(B97+C97+D97)</f>
        <v>95.744699999999824</v>
      </c>
      <c r="F97" s="14">
        <f t="shared" si="107"/>
        <v>95.744699999999824</v>
      </c>
      <c r="G97" s="14">
        <v>-12.4214</v>
      </c>
      <c r="H97" s="14">
        <v>0</v>
      </c>
      <c r="I97" s="26">
        <f>SUM(F97+G97+H97)</f>
        <v>83.323299999999819</v>
      </c>
    </row>
    <row r="98" spans="1:9" ht="12.95" customHeight="1" x14ac:dyDescent="0.2">
      <c r="A98" s="13" t="s">
        <v>77</v>
      </c>
      <c r="B98" s="14">
        <f>SUM(B99+B100)</f>
        <v>1496.9000000000003</v>
      </c>
      <c r="C98" s="14">
        <f t="shared" ref="C98:D98" si="108">SUM(C99+C100)</f>
        <v>33.4</v>
      </c>
      <c r="D98" s="14">
        <f t="shared" si="108"/>
        <v>0</v>
      </c>
      <c r="E98" s="14">
        <f t="shared" ref="E98:I98" si="109">SUM(E99+E100)</f>
        <v>1530.3000000000002</v>
      </c>
      <c r="F98" s="14">
        <f>SUM(F99+F100)</f>
        <v>1530.3000000000002</v>
      </c>
      <c r="G98" s="14">
        <f t="shared" ref="G98:H98" si="110">SUM(G99+G100)</f>
        <v>33.4</v>
      </c>
      <c r="H98" s="14">
        <f t="shared" si="110"/>
        <v>0</v>
      </c>
      <c r="I98" s="26">
        <f t="shared" si="109"/>
        <v>1563.7000000000005</v>
      </c>
    </row>
    <row r="99" spans="1:9" ht="12.95" customHeight="1" x14ac:dyDescent="0.2">
      <c r="A99" s="13" t="s">
        <v>78</v>
      </c>
      <c r="B99" s="16">
        <v>0</v>
      </c>
      <c r="C99" s="16">
        <v>0</v>
      </c>
      <c r="D99" s="16">
        <v>0</v>
      </c>
      <c r="E99" s="14">
        <f>SUM(B99+C99+D99)</f>
        <v>0</v>
      </c>
      <c r="F99" s="14">
        <f>SUM(E99)</f>
        <v>0</v>
      </c>
      <c r="G99" s="16">
        <v>0</v>
      </c>
      <c r="H99" s="16">
        <v>0</v>
      </c>
      <c r="I99" s="26">
        <f>SUM(F99+G99+H99)</f>
        <v>0</v>
      </c>
    </row>
    <row r="100" spans="1:9" ht="12.95" customHeight="1" x14ac:dyDescent="0.2">
      <c r="A100" s="13" t="s">
        <v>55</v>
      </c>
      <c r="B100" s="14">
        <f>SUM(B101+B102+B103+B104+B105)</f>
        <v>1496.9000000000003</v>
      </c>
      <c r="C100" s="14">
        <f t="shared" ref="C100:D100" si="111">SUM(C101+C102+C103+C104+C105)</f>
        <v>33.4</v>
      </c>
      <c r="D100" s="14">
        <f t="shared" si="111"/>
        <v>0</v>
      </c>
      <c r="E100" s="14">
        <f t="shared" ref="E100:I100" si="112">SUM(E101+E102+E103+E104+E105)</f>
        <v>1530.3000000000002</v>
      </c>
      <c r="F100" s="14">
        <f>SUM(F101+F102+F103+F104+F105)</f>
        <v>1530.3000000000002</v>
      </c>
      <c r="G100" s="14">
        <f t="shared" ref="G100:H100" si="113">SUM(G101+G102+G103+G104+G105)</f>
        <v>33.4</v>
      </c>
      <c r="H100" s="14">
        <f t="shared" si="113"/>
        <v>0</v>
      </c>
      <c r="I100" s="26">
        <f t="shared" si="112"/>
        <v>1563.7000000000005</v>
      </c>
    </row>
    <row r="101" spans="1:9" ht="12.95" customHeight="1" x14ac:dyDescent="0.2">
      <c r="A101" s="13" t="s">
        <v>79</v>
      </c>
      <c r="B101" s="16">
        <v>0</v>
      </c>
      <c r="C101" s="16">
        <v>0</v>
      </c>
      <c r="D101" s="16">
        <v>0</v>
      </c>
      <c r="E101" s="14">
        <f>SUM(B101+C101+D101)</f>
        <v>0</v>
      </c>
      <c r="F101" s="14">
        <f t="shared" ref="F101:F105" si="114">SUM(E101)</f>
        <v>0</v>
      </c>
      <c r="G101" s="16">
        <v>0</v>
      </c>
      <c r="H101" s="16">
        <v>0</v>
      </c>
      <c r="I101" s="26">
        <f>SUM(F101+G101+H101)</f>
        <v>0</v>
      </c>
    </row>
    <row r="102" spans="1:9" ht="12.95" customHeight="1" x14ac:dyDescent="0.2">
      <c r="A102" s="13" t="s">
        <v>80</v>
      </c>
      <c r="B102" s="14">
        <v>1152.6000000000004</v>
      </c>
      <c r="C102" s="14">
        <v>2.4</v>
      </c>
      <c r="D102" s="14">
        <v>0</v>
      </c>
      <c r="E102" s="14">
        <f>SUM(B102+C102+D102)</f>
        <v>1155.0000000000005</v>
      </c>
      <c r="F102" s="14">
        <f t="shared" si="114"/>
        <v>1155.0000000000005</v>
      </c>
      <c r="G102" s="14">
        <v>2.4</v>
      </c>
      <c r="H102" s="14">
        <v>0</v>
      </c>
      <c r="I102" s="26">
        <f>SUM(F102+G102+H102)</f>
        <v>1157.4000000000005</v>
      </c>
    </row>
    <row r="103" spans="1:9" ht="12.95" customHeight="1" x14ac:dyDescent="0.2">
      <c r="A103" s="13" t="s">
        <v>81</v>
      </c>
      <c r="B103" s="16">
        <v>0</v>
      </c>
      <c r="C103" s="16">
        <v>0</v>
      </c>
      <c r="D103" s="16">
        <v>0</v>
      </c>
      <c r="E103" s="14">
        <f>SUM(B103+C103+D103)</f>
        <v>0</v>
      </c>
      <c r="F103" s="14">
        <f t="shared" si="114"/>
        <v>0</v>
      </c>
      <c r="G103" s="16">
        <v>0</v>
      </c>
      <c r="H103" s="16">
        <v>0</v>
      </c>
      <c r="I103" s="26">
        <f>SUM(F103+G103+H103)</f>
        <v>0</v>
      </c>
    </row>
    <row r="104" spans="1:9" ht="12.95" customHeight="1" x14ac:dyDescent="0.2">
      <c r="A104" s="13" t="s">
        <v>82</v>
      </c>
      <c r="B104" s="14">
        <v>308.2999999999999</v>
      </c>
      <c r="C104" s="14">
        <v>30.9</v>
      </c>
      <c r="D104" s="14">
        <v>0</v>
      </c>
      <c r="E104" s="14">
        <f>SUM(B104+C104+D104)</f>
        <v>339.19999999999987</v>
      </c>
      <c r="F104" s="14">
        <f t="shared" si="114"/>
        <v>339.19999999999987</v>
      </c>
      <c r="G104" s="14">
        <v>30.9</v>
      </c>
      <c r="H104" s="14">
        <v>0</v>
      </c>
      <c r="I104" s="26">
        <f>SUM(F104+G104+H104)</f>
        <v>370.09999999999985</v>
      </c>
    </row>
    <row r="105" spans="1:9" ht="12.95" customHeight="1" x14ac:dyDescent="0.2">
      <c r="A105" s="13" t="s">
        <v>83</v>
      </c>
      <c r="B105" s="14">
        <v>35.999999999999993</v>
      </c>
      <c r="C105" s="14">
        <v>0.1</v>
      </c>
      <c r="D105" s="14">
        <v>0</v>
      </c>
      <c r="E105" s="14">
        <f>SUM(B105+C105+D105)</f>
        <v>36.099999999999994</v>
      </c>
      <c r="F105" s="14">
        <f t="shared" si="114"/>
        <v>36.099999999999994</v>
      </c>
      <c r="G105" s="14">
        <v>0.1</v>
      </c>
      <c r="H105" s="14">
        <v>0</v>
      </c>
      <c r="I105" s="26">
        <f>SUM(F105+G105+H105)</f>
        <v>36.199999999999996</v>
      </c>
    </row>
    <row r="106" spans="1:9" ht="14.1" customHeight="1" x14ac:dyDescent="0.2">
      <c r="A106" s="15" t="s">
        <v>84</v>
      </c>
      <c r="B106" s="27">
        <f>SUM(B107+B108+B109+B110+B119)</f>
        <v>3149.2403000000008</v>
      </c>
      <c r="C106" s="27">
        <f t="shared" ref="C106:D106" si="115">SUM(C107+C108+C109+C110+C119)</f>
        <v>-214.5472</v>
      </c>
      <c r="D106" s="27">
        <f t="shared" si="115"/>
        <v>-0.55400000000000005</v>
      </c>
      <c r="E106" s="27">
        <f t="shared" ref="E106:I106" si="116">SUM(E107+E108+E109+E110+E119)</f>
        <v>2934.1391000000012</v>
      </c>
      <c r="F106" s="27">
        <f>SUM(F107+F108+F109+F110+F119)</f>
        <v>2934.1391000000012</v>
      </c>
      <c r="G106" s="27">
        <f t="shared" ref="G106:H106" si="117">SUM(G107+G108+G109+G110+G119)</f>
        <v>219.0581</v>
      </c>
      <c r="H106" s="27">
        <f t="shared" si="117"/>
        <v>0.26069999999999999</v>
      </c>
      <c r="I106" s="28">
        <f t="shared" si="116"/>
        <v>3153.4579000000012</v>
      </c>
    </row>
    <row r="107" spans="1:9" ht="13.35" customHeight="1" x14ac:dyDescent="0.2">
      <c r="A107" s="13" t="s">
        <v>85</v>
      </c>
      <c r="B107" s="16">
        <v>0</v>
      </c>
      <c r="C107" s="16">
        <v>0</v>
      </c>
      <c r="D107" s="16">
        <v>0</v>
      </c>
      <c r="E107" s="14">
        <f>SUM(B107+C107+D107)</f>
        <v>0</v>
      </c>
      <c r="F107" s="14">
        <f t="shared" ref="F107:F109" si="118">SUM(E107)</f>
        <v>0</v>
      </c>
      <c r="G107" s="16">
        <v>0</v>
      </c>
      <c r="H107" s="16">
        <v>0</v>
      </c>
      <c r="I107" s="26">
        <f>SUM(F107+G107+H107)</f>
        <v>0</v>
      </c>
    </row>
    <row r="108" spans="1:9" ht="13.35" customHeight="1" x14ac:dyDescent="0.2">
      <c r="A108" s="13" t="s">
        <v>86</v>
      </c>
      <c r="B108" s="14">
        <v>177.90580000000006</v>
      </c>
      <c r="C108" s="14">
        <v>0</v>
      </c>
      <c r="D108" s="14">
        <v>-0.4158</v>
      </c>
      <c r="E108" s="14">
        <f>SUM(B108+C108+D108)</f>
        <v>177.49000000000007</v>
      </c>
      <c r="F108" s="14">
        <f t="shared" si="118"/>
        <v>177.49000000000007</v>
      </c>
      <c r="G108" s="14">
        <v>0</v>
      </c>
      <c r="H108" s="14">
        <v>0.15409999999999999</v>
      </c>
      <c r="I108" s="26">
        <f>SUM(F108+G108+H108)</f>
        <v>177.64410000000007</v>
      </c>
    </row>
    <row r="109" spans="1:9" ht="13.35" customHeight="1" x14ac:dyDescent="0.2">
      <c r="A109" s="13" t="s">
        <v>87</v>
      </c>
      <c r="B109" s="14">
        <v>75.672600000000017</v>
      </c>
      <c r="C109" s="14">
        <v>0</v>
      </c>
      <c r="D109" s="14">
        <v>-0.13819999999999999</v>
      </c>
      <c r="E109" s="14">
        <f>SUM(B109+C109+D109)</f>
        <v>75.534400000000019</v>
      </c>
      <c r="F109" s="14">
        <f t="shared" si="118"/>
        <v>75.534400000000019</v>
      </c>
      <c r="G109" s="14">
        <v>0</v>
      </c>
      <c r="H109" s="14">
        <v>0.1066</v>
      </c>
      <c r="I109" s="26">
        <f>SUM(F109+G109+H109)</f>
        <v>75.64100000000002</v>
      </c>
    </row>
    <row r="110" spans="1:9" ht="13.35" customHeight="1" x14ac:dyDescent="0.2">
      <c r="A110" s="15" t="s">
        <v>88</v>
      </c>
      <c r="B110" s="14">
        <f>SUM(B111+B114)</f>
        <v>2895.661900000001</v>
      </c>
      <c r="C110" s="14">
        <f t="shared" ref="C110:D110" si="119">SUM(C111+C114)</f>
        <v>-214.5472</v>
      </c>
      <c r="D110" s="14">
        <f t="shared" si="119"/>
        <v>0</v>
      </c>
      <c r="E110" s="14">
        <f t="shared" ref="E110:I110" si="120">SUM(E111+E114)</f>
        <v>2681.114700000001</v>
      </c>
      <c r="F110" s="14">
        <f>SUM(F111+F114)</f>
        <v>2681.114700000001</v>
      </c>
      <c r="G110" s="14">
        <f t="shared" ref="G110:H110" si="121">SUM(G111+G114)</f>
        <v>219.0581</v>
      </c>
      <c r="H110" s="14">
        <f t="shared" si="121"/>
        <v>0</v>
      </c>
      <c r="I110" s="26">
        <f t="shared" si="120"/>
        <v>2900.1728000000012</v>
      </c>
    </row>
    <row r="111" spans="1:9" ht="12.95" customHeight="1" x14ac:dyDescent="0.2">
      <c r="A111" s="15" t="s">
        <v>89</v>
      </c>
      <c r="B111" s="14">
        <f>SUM(B112+B113)</f>
        <v>1850.350000000001</v>
      </c>
      <c r="C111" s="14">
        <f t="shared" ref="C111:D111" si="122">SUM(C112+C113)</f>
        <v>-150.6182</v>
      </c>
      <c r="D111" s="14">
        <f t="shared" si="122"/>
        <v>0</v>
      </c>
      <c r="E111" s="14">
        <f t="shared" ref="E111:I111" si="123">SUM(E112+E113)</f>
        <v>1699.7318000000009</v>
      </c>
      <c r="F111" s="14">
        <f>SUM(F112+F113)</f>
        <v>1699.7318000000009</v>
      </c>
      <c r="G111" s="14">
        <f t="shared" ref="G111:H111" si="124">SUM(G112+G113)</f>
        <v>176.13290000000001</v>
      </c>
      <c r="H111" s="14">
        <f t="shared" si="124"/>
        <v>0</v>
      </c>
      <c r="I111" s="26">
        <f t="shared" si="123"/>
        <v>1875.864700000001</v>
      </c>
    </row>
    <row r="112" spans="1:9" ht="12.95" customHeight="1" x14ac:dyDescent="0.2">
      <c r="A112" s="13" t="s">
        <v>90</v>
      </c>
      <c r="B112" s="16">
        <v>0</v>
      </c>
      <c r="C112" s="16">
        <v>0</v>
      </c>
      <c r="D112" s="16">
        <v>0</v>
      </c>
      <c r="E112" s="14">
        <f>SUM(B112+C112+D112)</f>
        <v>0</v>
      </c>
      <c r="F112" s="14">
        <f t="shared" ref="F112:F113" si="125">SUM(E112)</f>
        <v>0</v>
      </c>
      <c r="G112" s="16">
        <v>0</v>
      </c>
      <c r="H112" s="16">
        <v>0</v>
      </c>
      <c r="I112" s="26">
        <f>SUM(F112+G112+H112)</f>
        <v>0</v>
      </c>
    </row>
    <row r="113" spans="1:9" ht="12.95" customHeight="1" x14ac:dyDescent="0.2">
      <c r="A113" s="13" t="s">
        <v>91</v>
      </c>
      <c r="B113" s="14">
        <v>1850.350000000001</v>
      </c>
      <c r="C113" s="14">
        <v>-150.6182</v>
      </c>
      <c r="D113" s="14">
        <v>0</v>
      </c>
      <c r="E113" s="14">
        <f>SUM(B113+C113+D113)</f>
        <v>1699.7318000000009</v>
      </c>
      <c r="F113" s="14">
        <f t="shared" si="125"/>
        <v>1699.7318000000009</v>
      </c>
      <c r="G113" s="14">
        <v>176.13290000000001</v>
      </c>
      <c r="H113" s="14">
        <v>0</v>
      </c>
      <c r="I113" s="26">
        <f>SUM(F113+G113+H113)</f>
        <v>1875.864700000001</v>
      </c>
    </row>
    <row r="114" spans="1:9" ht="12.95" customHeight="1" x14ac:dyDescent="0.2">
      <c r="A114" s="15" t="s">
        <v>92</v>
      </c>
      <c r="B114" s="14">
        <f>SUM(B115+B116+B117+B118)</f>
        <v>1045.3118999999999</v>
      </c>
      <c r="C114" s="14">
        <f t="shared" ref="C114:D114" si="126">SUM(C115+C116+C117+C118)</f>
        <v>-63.929000000000002</v>
      </c>
      <c r="D114" s="14">
        <f t="shared" si="126"/>
        <v>0</v>
      </c>
      <c r="E114" s="14">
        <f t="shared" ref="E114:I114" si="127">SUM(E115+E116+E117+E118)</f>
        <v>981.38289999999995</v>
      </c>
      <c r="F114" s="14">
        <f>SUM(F115+F116+F117+F118)</f>
        <v>981.38289999999995</v>
      </c>
      <c r="G114" s="14">
        <f t="shared" ref="G114:H114" si="128">SUM(G115+G116+G117+G118)</f>
        <v>42.925199999999997</v>
      </c>
      <c r="H114" s="14">
        <f t="shared" si="128"/>
        <v>0</v>
      </c>
      <c r="I114" s="26">
        <f t="shared" si="127"/>
        <v>1024.3081</v>
      </c>
    </row>
    <row r="115" spans="1:9" ht="12.95" customHeight="1" x14ac:dyDescent="0.2">
      <c r="A115" s="13" t="s">
        <v>93</v>
      </c>
      <c r="B115" s="16">
        <v>0</v>
      </c>
      <c r="C115" s="16">
        <v>0</v>
      </c>
      <c r="D115" s="16">
        <v>0</v>
      </c>
      <c r="E115" s="14">
        <f>SUM(B115+C115+D115)</f>
        <v>0</v>
      </c>
      <c r="F115" s="14">
        <f t="shared" ref="F115:F119" si="129">SUM(E115)</f>
        <v>0</v>
      </c>
      <c r="G115" s="16">
        <v>0</v>
      </c>
      <c r="H115" s="16">
        <v>0</v>
      </c>
      <c r="I115" s="26">
        <f>SUM(F115+G115+H115)</f>
        <v>0</v>
      </c>
    </row>
    <row r="116" spans="1:9" ht="12.95" customHeight="1" x14ac:dyDescent="0.2">
      <c r="A116" s="13" t="s">
        <v>94</v>
      </c>
      <c r="B116" s="14">
        <v>1045.3118999999999</v>
      </c>
      <c r="C116" s="14">
        <v>-63.929000000000002</v>
      </c>
      <c r="D116" s="14">
        <v>0</v>
      </c>
      <c r="E116" s="14">
        <f>SUM(B116+C116+D116)</f>
        <v>981.38289999999995</v>
      </c>
      <c r="F116" s="14">
        <f t="shared" si="129"/>
        <v>981.38289999999995</v>
      </c>
      <c r="G116" s="14">
        <v>42.925199999999997</v>
      </c>
      <c r="H116" s="14">
        <v>0</v>
      </c>
      <c r="I116" s="26">
        <f>SUM(F116+G116+H116)</f>
        <v>1024.3081</v>
      </c>
    </row>
    <row r="117" spans="1:9" ht="12.95" customHeight="1" x14ac:dyDescent="0.2">
      <c r="A117" s="13" t="s">
        <v>95</v>
      </c>
      <c r="B117" s="16">
        <v>0</v>
      </c>
      <c r="C117" s="16">
        <v>0</v>
      </c>
      <c r="D117" s="16">
        <v>0</v>
      </c>
      <c r="E117" s="14">
        <f>SUM(B117+C117+D117)</f>
        <v>0</v>
      </c>
      <c r="F117" s="14">
        <f t="shared" si="129"/>
        <v>0</v>
      </c>
      <c r="G117" s="16">
        <v>0</v>
      </c>
      <c r="H117" s="16">
        <v>0</v>
      </c>
      <c r="I117" s="26">
        <f>SUM(F117+G117+H117)</f>
        <v>0</v>
      </c>
    </row>
    <row r="118" spans="1:9" ht="12.95" customHeight="1" x14ac:dyDescent="0.2">
      <c r="A118" s="13" t="s">
        <v>96</v>
      </c>
      <c r="B118" s="16">
        <v>0</v>
      </c>
      <c r="C118" s="16">
        <v>0</v>
      </c>
      <c r="D118" s="16">
        <v>0</v>
      </c>
      <c r="E118" s="14">
        <f>SUM(B118+C118+D118)</f>
        <v>0</v>
      </c>
      <c r="F118" s="14">
        <f t="shared" si="129"/>
        <v>0</v>
      </c>
      <c r="G118" s="16">
        <v>0</v>
      </c>
      <c r="H118" s="16">
        <v>0</v>
      </c>
      <c r="I118" s="26">
        <f>SUM(F118+G118+H118)</f>
        <v>0</v>
      </c>
    </row>
    <row r="119" spans="1:9" ht="13.35" customHeight="1" x14ac:dyDescent="0.2">
      <c r="A119" s="13" t="s">
        <v>97</v>
      </c>
      <c r="B119" s="16">
        <v>0</v>
      </c>
      <c r="C119" s="16">
        <v>0</v>
      </c>
      <c r="D119" s="16">
        <v>0</v>
      </c>
      <c r="E119" s="14">
        <f>SUM(B119+C119+D119)</f>
        <v>0</v>
      </c>
      <c r="F119" s="14">
        <f t="shared" si="129"/>
        <v>0</v>
      </c>
      <c r="G119" s="16">
        <v>0</v>
      </c>
      <c r="H119" s="16">
        <v>0</v>
      </c>
      <c r="I119" s="26">
        <f>SUM(F119+G119+H119)</f>
        <v>0</v>
      </c>
    </row>
    <row r="120" spans="1:9" ht="15" customHeight="1" x14ac:dyDescent="0.2">
      <c r="A120" s="15" t="s">
        <v>98</v>
      </c>
      <c r="B120" s="27">
        <f t="shared" ref="B120:D120" si="130">SUM(B121+B137+B162)</f>
        <v>131577.92684999999</v>
      </c>
      <c r="C120" s="27">
        <f t="shared" si="130"/>
        <v>217.47029999999995</v>
      </c>
      <c r="D120" s="27">
        <f t="shared" si="130"/>
        <v>35.517899999999997</v>
      </c>
      <c r="E120" s="27">
        <f t="shared" ref="E120:I120" si="131">SUM(E121+E137+E162)</f>
        <v>131830.91505000001</v>
      </c>
      <c r="F120" s="27">
        <f t="shared" si="131"/>
        <v>131830.91505000001</v>
      </c>
      <c r="G120" s="27">
        <f t="shared" si="131"/>
        <v>1436.6250999999997</v>
      </c>
      <c r="H120" s="27">
        <f t="shared" si="131"/>
        <v>-112.1036</v>
      </c>
      <c r="I120" s="28">
        <f t="shared" si="131"/>
        <v>133155.43655000004</v>
      </c>
    </row>
    <row r="121" spans="1:9" ht="14.1" customHeight="1" x14ac:dyDescent="0.2">
      <c r="A121" s="15" t="s">
        <v>99</v>
      </c>
      <c r="B121" s="27">
        <f>SUM(B122+B130)</f>
        <v>53880.326300000001</v>
      </c>
      <c r="C121" s="27">
        <f t="shared" ref="C121:D121" si="132">SUM(C122+C130)</f>
        <v>1143.3011999999999</v>
      </c>
      <c r="D121" s="27">
        <f t="shared" si="132"/>
        <v>0</v>
      </c>
      <c r="E121" s="27">
        <f t="shared" ref="E121:I121" si="133">SUM(E122+E130)</f>
        <v>55023.627500000002</v>
      </c>
      <c r="F121" s="27">
        <f>SUM(F122+F130)</f>
        <v>55023.627500000002</v>
      </c>
      <c r="G121" s="27">
        <f t="shared" ref="G121:H121" si="134">SUM(G122+G130)</f>
        <v>2093.4299999999998</v>
      </c>
      <c r="H121" s="27">
        <f t="shared" si="134"/>
        <v>0</v>
      </c>
      <c r="I121" s="28">
        <f t="shared" si="133"/>
        <v>57117.05750000001</v>
      </c>
    </row>
    <row r="122" spans="1:9" ht="14.1" customHeight="1" x14ac:dyDescent="0.2">
      <c r="A122" s="15" t="s">
        <v>100</v>
      </c>
      <c r="B122" s="27">
        <f>SUM(B123+B124)</f>
        <v>38661.2719</v>
      </c>
      <c r="C122" s="27">
        <f t="shared" ref="C122:D122" si="135">SUM(C123+C124)</f>
        <v>430.3682</v>
      </c>
      <c r="D122" s="27">
        <f t="shared" si="135"/>
        <v>0</v>
      </c>
      <c r="E122" s="27">
        <f t="shared" ref="E122:I122" si="136">SUM(E123+E124)</f>
        <v>39091.640100000004</v>
      </c>
      <c r="F122" s="27">
        <f>SUM(F123+F124)</f>
        <v>39091.640100000004</v>
      </c>
      <c r="G122" s="27">
        <f t="shared" ref="G122:H122" si="137">SUM(G123+G124)</f>
        <v>885.51419999999996</v>
      </c>
      <c r="H122" s="27">
        <f t="shared" si="137"/>
        <v>0</v>
      </c>
      <c r="I122" s="28">
        <f t="shared" si="136"/>
        <v>39977.154300000009</v>
      </c>
    </row>
    <row r="123" spans="1:9" ht="12.95" customHeight="1" x14ac:dyDescent="0.2">
      <c r="A123" s="18" t="s">
        <v>101</v>
      </c>
      <c r="B123" s="16">
        <v>0</v>
      </c>
      <c r="C123" s="16">
        <v>0</v>
      </c>
      <c r="D123" s="16">
        <v>0</v>
      </c>
      <c r="E123" s="14">
        <f>SUM(B123+C123+D123)</f>
        <v>0</v>
      </c>
      <c r="F123" s="14">
        <f>SUM(E123)</f>
        <v>0</v>
      </c>
      <c r="G123" s="16">
        <v>0</v>
      </c>
      <c r="H123" s="16">
        <v>0</v>
      </c>
      <c r="I123" s="26">
        <f>SUM(F123+G123+H123)</f>
        <v>0</v>
      </c>
    </row>
    <row r="124" spans="1:9" ht="12.95" customHeight="1" x14ac:dyDescent="0.2">
      <c r="A124" s="15" t="s">
        <v>102</v>
      </c>
      <c r="B124" s="14">
        <f>SUM(B125)</f>
        <v>38661.2719</v>
      </c>
      <c r="C124" s="14">
        <f t="shared" ref="C124:D124" si="138">SUM(C125)</f>
        <v>430.3682</v>
      </c>
      <c r="D124" s="14">
        <f t="shared" si="138"/>
        <v>0</v>
      </c>
      <c r="E124" s="14">
        <f t="shared" ref="E124:I124" si="139">SUM(E125)</f>
        <v>39091.640100000004</v>
      </c>
      <c r="F124" s="14">
        <f>SUM(F125)</f>
        <v>39091.640100000004</v>
      </c>
      <c r="G124" s="14">
        <f t="shared" ref="G124:H124" si="140">SUM(G125)</f>
        <v>885.51419999999996</v>
      </c>
      <c r="H124" s="14">
        <f t="shared" si="140"/>
        <v>0</v>
      </c>
      <c r="I124" s="26">
        <f t="shared" si="139"/>
        <v>39977.154300000009</v>
      </c>
    </row>
    <row r="125" spans="1:9" ht="12.95" customHeight="1" x14ac:dyDescent="0.2">
      <c r="A125" s="15" t="s">
        <v>103</v>
      </c>
      <c r="B125" s="14">
        <f>SUM(B126+B127+B128+B129)</f>
        <v>38661.2719</v>
      </c>
      <c r="C125" s="14">
        <f t="shared" ref="C125:D125" si="141">SUM(C126+C127+C128+C129)</f>
        <v>430.3682</v>
      </c>
      <c r="D125" s="14">
        <f t="shared" si="141"/>
        <v>0</v>
      </c>
      <c r="E125" s="14">
        <f t="shared" ref="E125:I125" si="142">SUM(E126+E127+E128+E129)</f>
        <v>39091.640100000004</v>
      </c>
      <c r="F125" s="14">
        <f>SUM(F126+F127+F128+F129)</f>
        <v>39091.640100000004</v>
      </c>
      <c r="G125" s="14">
        <f t="shared" ref="G125:H125" si="143">SUM(G126+G127+G128+G129)</f>
        <v>885.51419999999996</v>
      </c>
      <c r="H125" s="14">
        <f t="shared" si="143"/>
        <v>0</v>
      </c>
      <c r="I125" s="26">
        <f t="shared" si="142"/>
        <v>39977.154300000009</v>
      </c>
    </row>
    <row r="126" spans="1:9" ht="12.95" customHeight="1" x14ac:dyDescent="0.2">
      <c r="A126" s="13" t="s">
        <v>75</v>
      </c>
      <c r="B126" s="14">
        <v>7404.8318000000027</v>
      </c>
      <c r="C126" s="14">
        <v>111.73480000000001</v>
      </c>
      <c r="D126" s="14">
        <v>0</v>
      </c>
      <c r="E126" s="14">
        <f>SUM(B126+C126+D126)</f>
        <v>7516.5666000000028</v>
      </c>
      <c r="F126" s="14">
        <f t="shared" ref="F126:F129" si="144">SUM(E126)</f>
        <v>7516.5666000000028</v>
      </c>
      <c r="G126" s="14">
        <v>154.81869999999998</v>
      </c>
      <c r="H126" s="14">
        <v>0</v>
      </c>
      <c r="I126" s="26">
        <f>SUM(F126+G126+H126)</f>
        <v>7671.3853000000026</v>
      </c>
    </row>
    <row r="127" spans="1:9" ht="12.95" customHeight="1" x14ac:dyDescent="0.2">
      <c r="A127" s="13" t="s">
        <v>76</v>
      </c>
      <c r="B127" s="14">
        <v>2888.0454999999997</v>
      </c>
      <c r="C127" s="14">
        <v>49.282499999999992</v>
      </c>
      <c r="D127" s="14">
        <v>0</v>
      </c>
      <c r="E127" s="14">
        <f>SUM(B127+C127+D127)</f>
        <v>2937.3279999999995</v>
      </c>
      <c r="F127" s="14">
        <f t="shared" si="144"/>
        <v>2937.3279999999995</v>
      </c>
      <c r="G127" s="14">
        <v>47.732099999999996</v>
      </c>
      <c r="H127" s="14">
        <v>0</v>
      </c>
      <c r="I127" s="26">
        <f>SUM(F127+G127+H127)</f>
        <v>2985.0600999999997</v>
      </c>
    </row>
    <row r="128" spans="1:9" ht="12.95" customHeight="1" x14ac:dyDescent="0.2">
      <c r="A128" s="13" t="s">
        <v>82</v>
      </c>
      <c r="B128" s="14">
        <v>3771.023799999999</v>
      </c>
      <c r="C128" s="14">
        <v>62.103700000000003</v>
      </c>
      <c r="D128" s="14">
        <v>0</v>
      </c>
      <c r="E128" s="14">
        <f>SUM(B128+C128+D128)</f>
        <v>3833.1274999999991</v>
      </c>
      <c r="F128" s="14">
        <f t="shared" si="144"/>
        <v>3833.1274999999991</v>
      </c>
      <c r="G128" s="14">
        <v>14.587</v>
      </c>
      <c r="H128" s="14">
        <v>0</v>
      </c>
      <c r="I128" s="26">
        <f>SUM(F128+G128+H128)</f>
        <v>3847.7144999999991</v>
      </c>
    </row>
    <row r="129" spans="1:9" ht="12.95" customHeight="1" x14ac:dyDescent="0.2">
      <c r="A129" s="13" t="s">
        <v>104</v>
      </c>
      <c r="B129" s="14">
        <v>24597.370800000001</v>
      </c>
      <c r="C129" s="14">
        <v>207.24720000000002</v>
      </c>
      <c r="D129" s="14">
        <v>0</v>
      </c>
      <c r="E129" s="14">
        <f>SUM(B129+C129+D129)</f>
        <v>24804.618000000002</v>
      </c>
      <c r="F129" s="14">
        <f t="shared" si="144"/>
        <v>24804.618000000002</v>
      </c>
      <c r="G129" s="14">
        <v>668.37639999999999</v>
      </c>
      <c r="H129" s="14">
        <v>0</v>
      </c>
      <c r="I129" s="26">
        <f>SUM(F129+G129+H129)</f>
        <v>25472.994400000003</v>
      </c>
    </row>
    <row r="130" spans="1:9" ht="14.1" customHeight="1" x14ac:dyDescent="0.2">
      <c r="A130" s="15" t="s">
        <v>105</v>
      </c>
      <c r="B130" s="27">
        <f t="shared" ref="B130:D130" si="145">SUM(B131+B134)</f>
        <v>15219.054400000001</v>
      </c>
      <c r="C130" s="27">
        <f t="shared" si="145"/>
        <v>712.93299999999999</v>
      </c>
      <c r="D130" s="27">
        <f t="shared" si="145"/>
        <v>0</v>
      </c>
      <c r="E130" s="27">
        <f t="shared" ref="E130:I130" si="146">SUM(E131+E134)</f>
        <v>15931.9874</v>
      </c>
      <c r="F130" s="27">
        <f t="shared" si="146"/>
        <v>15931.9874</v>
      </c>
      <c r="G130" s="27">
        <f t="shared" si="146"/>
        <v>1207.9158</v>
      </c>
      <c r="H130" s="27">
        <f t="shared" si="146"/>
        <v>0</v>
      </c>
      <c r="I130" s="28">
        <f t="shared" si="146"/>
        <v>17139.903200000004</v>
      </c>
    </row>
    <row r="131" spans="1:9" ht="12.95" customHeight="1" x14ac:dyDescent="0.2">
      <c r="A131" s="15" t="s">
        <v>106</v>
      </c>
      <c r="B131" s="14">
        <f t="shared" ref="B131:D131" si="147">SUM(B132+B133)</f>
        <v>-5958.9061000000002</v>
      </c>
      <c r="C131" s="14">
        <f t="shared" si="147"/>
        <v>-569.11799999999994</v>
      </c>
      <c r="D131" s="14">
        <f t="shared" si="147"/>
        <v>0</v>
      </c>
      <c r="E131" s="14">
        <f t="shared" ref="E131:I131" si="148">SUM(E132+E133)</f>
        <v>-6528.0241000000005</v>
      </c>
      <c r="F131" s="14">
        <f t="shared" si="148"/>
        <v>-6528.0241000000005</v>
      </c>
      <c r="G131" s="14">
        <f t="shared" si="148"/>
        <v>-121.9212</v>
      </c>
      <c r="H131" s="14">
        <f t="shared" si="148"/>
        <v>0</v>
      </c>
      <c r="I131" s="26">
        <f t="shared" si="148"/>
        <v>-6649.9453000000003</v>
      </c>
    </row>
    <row r="132" spans="1:9" ht="12.95" customHeight="1" x14ac:dyDescent="0.2">
      <c r="A132" s="13" t="s">
        <v>25</v>
      </c>
      <c r="B132" s="14">
        <v>-1565.2720000000002</v>
      </c>
      <c r="C132" s="14">
        <v>-76.826999999999998</v>
      </c>
      <c r="D132" s="14">
        <v>0</v>
      </c>
      <c r="E132" s="14">
        <f>SUM(B132+C132+D132)</f>
        <v>-1642.0990000000002</v>
      </c>
      <c r="F132" s="14">
        <f t="shared" ref="F132:F133" si="149">SUM(E132)</f>
        <v>-1642.0990000000002</v>
      </c>
      <c r="G132" s="14">
        <v>-52.5608</v>
      </c>
      <c r="H132" s="14">
        <v>0</v>
      </c>
      <c r="I132" s="26">
        <f>SUM(F132+G132+H132)</f>
        <v>-1694.6598000000001</v>
      </c>
    </row>
    <row r="133" spans="1:9" ht="12.95" customHeight="1" x14ac:dyDescent="0.2">
      <c r="A133" s="13" t="s">
        <v>26</v>
      </c>
      <c r="B133" s="14">
        <v>-4393.6341000000002</v>
      </c>
      <c r="C133" s="14">
        <v>-492.291</v>
      </c>
      <c r="D133" s="14">
        <v>0</v>
      </c>
      <c r="E133" s="14">
        <f>SUM(B133+C133+D133)</f>
        <v>-4885.9251000000004</v>
      </c>
      <c r="F133" s="14">
        <f t="shared" si="149"/>
        <v>-4885.9251000000004</v>
      </c>
      <c r="G133" s="14">
        <v>-69.360399999999998</v>
      </c>
      <c r="H133" s="14">
        <v>0</v>
      </c>
      <c r="I133" s="26">
        <f>SUM(F133+G133+H133)</f>
        <v>-4955.2855</v>
      </c>
    </row>
    <row r="134" spans="1:9" ht="12.95" customHeight="1" x14ac:dyDescent="0.2">
      <c r="A134" s="15" t="s">
        <v>107</v>
      </c>
      <c r="B134" s="14">
        <f>SUM(B135+B136)</f>
        <v>21177.960500000001</v>
      </c>
      <c r="C134" s="14">
        <f t="shared" ref="C134:D134" si="150">SUM(C135+C136)</f>
        <v>1282.0509999999999</v>
      </c>
      <c r="D134" s="14">
        <f t="shared" si="150"/>
        <v>0</v>
      </c>
      <c r="E134" s="14">
        <f t="shared" ref="E134:I134" si="151">SUM(E135+E136)</f>
        <v>22460.011500000001</v>
      </c>
      <c r="F134" s="14">
        <f>SUM(F135+F136)</f>
        <v>22460.011500000001</v>
      </c>
      <c r="G134" s="14">
        <f t="shared" ref="G134:H134" si="152">SUM(G135+G136)</f>
        <v>1329.837</v>
      </c>
      <c r="H134" s="14">
        <f t="shared" si="152"/>
        <v>0</v>
      </c>
      <c r="I134" s="26">
        <f t="shared" si="151"/>
        <v>23789.848500000004</v>
      </c>
    </row>
    <row r="135" spans="1:9" ht="12.95" customHeight="1" x14ac:dyDescent="0.2">
      <c r="A135" s="13" t="s">
        <v>25</v>
      </c>
      <c r="B135" s="14">
        <v>4961.7084999999997</v>
      </c>
      <c r="C135" s="14">
        <v>174.64349999999999</v>
      </c>
      <c r="D135" s="14">
        <v>0</v>
      </c>
      <c r="E135" s="14">
        <f>SUM(B135+C135+D135)</f>
        <v>5136.3519999999999</v>
      </c>
      <c r="F135" s="14">
        <f t="shared" ref="F135:F136" si="153">SUM(E135)</f>
        <v>5136.3519999999999</v>
      </c>
      <c r="G135" s="14">
        <v>120.53319999999999</v>
      </c>
      <c r="H135" s="14">
        <v>0</v>
      </c>
      <c r="I135" s="26">
        <f>SUM(F135+G135+H135)</f>
        <v>5256.8851999999997</v>
      </c>
    </row>
    <row r="136" spans="1:9" ht="12.95" customHeight="1" x14ac:dyDescent="0.2">
      <c r="A136" s="13" t="s">
        <v>26</v>
      </c>
      <c r="B136" s="14">
        <v>16216.252</v>
      </c>
      <c r="C136" s="14">
        <v>1107.4075</v>
      </c>
      <c r="D136" s="14">
        <v>0</v>
      </c>
      <c r="E136" s="14">
        <f>SUM(B136+C136+D136)</f>
        <v>17323.659500000002</v>
      </c>
      <c r="F136" s="14">
        <f t="shared" si="153"/>
        <v>17323.659500000002</v>
      </c>
      <c r="G136" s="14">
        <v>1209.3037999999999</v>
      </c>
      <c r="H136" s="14">
        <v>0</v>
      </c>
      <c r="I136" s="26">
        <f>SUM(F136+G136+H136)</f>
        <v>18532.963300000003</v>
      </c>
    </row>
    <row r="137" spans="1:9" ht="14.1" customHeight="1" x14ac:dyDescent="0.2">
      <c r="A137" s="15" t="s">
        <v>29</v>
      </c>
      <c r="B137" s="27">
        <f>SUM(B138+B139)</f>
        <v>18972.642900000006</v>
      </c>
      <c r="C137" s="27">
        <f t="shared" ref="C137:D137" si="154">SUM(C138+C139)</f>
        <v>26.371900000000011</v>
      </c>
      <c r="D137" s="27">
        <f t="shared" si="154"/>
        <v>37.710999999999999</v>
      </c>
      <c r="E137" s="27">
        <f t="shared" ref="E137:I137" si="155">SUM(E138+E139)</f>
        <v>19036.7258</v>
      </c>
      <c r="F137" s="27">
        <f>SUM(F138+F139)</f>
        <v>19036.7258</v>
      </c>
      <c r="G137" s="27">
        <f t="shared" ref="G137:H137" si="156">SUM(G138+G139)</f>
        <v>-168.21379999999999</v>
      </c>
      <c r="H137" s="27">
        <f t="shared" si="156"/>
        <v>-116.43129999999999</v>
      </c>
      <c r="I137" s="28">
        <f t="shared" si="155"/>
        <v>18752.080700000002</v>
      </c>
    </row>
    <row r="138" spans="1:9" ht="14.1" customHeight="1" x14ac:dyDescent="0.2">
      <c r="A138" s="15" t="s">
        <v>108</v>
      </c>
      <c r="B138" s="17">
        <v>0</v>
      </c>
      <c r="C138" s="17">
        <v>0</v>
      </c>
      <c r="D138" s="17">
        <v>0</v>
      </c>
      <c r="E138" s="27">
        <f>SUM(B138+C138+D138)</f>
        <v>0</v>
      </c>
      <c r="F138" s="27">
        <f>SUM(E138)</f>
        <v>0</v>
      </c>
      <c r="G138" s="17">
        <v>0</v>
      </c>
      <c r="H138" s="17">
        <v>0</v>
      </c>
      <c r="I138" s="28">
        <f>SUM(F138+G138+H138)</f>
        <v>0</v>
      </c>
    </row>
    <row r="139" spans="1:9" ht="14.1" customHeight="1" x14ac:dyDescent="0.2">
      <c r="A139" s="15" t="s">
        <v>109</v>
      </c>
      <c r="B139" s="27">
        <f>SUM(B140+B147+B154)</f>
        <v>18972.642900000006</v>
      </c>
      <c r="C139" s="27">
        <f t="shared" ref="C139:D139" si="157">SUM(C140+C147+C154)</f>
        <v>26.371900000000011</v>
      </c>
      <c r="D139" s="27">
        <f t="shared" si="157"/>
        <v>37.710999999999999</v>
      </c>
      <c r="E139" s="27">
        <f t="shared" ref="E139:I139" si="158">SUM(E140+E147+E154)</f>
        <v>19036.7258</v>
      </c>
      <c r="F139" s="27">
        <f>SUM(F140+F147+F154)</f>
        <v>19036.7258</v>
      </c>
      <c r="G139" s="27">
        <f t="shared" ref="G139:H139" si="159">SUM(G140+G147+G154)</f>
        <v>-168.21379999999999</v>
      </c>
      <c r="H139" s="27">
        <f t="shared" si="159"/>
        <v>-116.43129999999999</v>
      </c>
      <c r="I139" s="28">
        <f t="shared" si="158"/>
        <v>18752.080700000002</v>
      </c>
    </row>
    <row r="140" spans="1:9" ht="12.95" customHeight="1" x14ac:dyDescent="0.2">
      <c r="A140" s="15" t="s">
        <v>110</v>
      </c>
      <c r="B140" s="14">
        <f>SUM(B141+B142+B143)+B146</f>
        <v>18495.382400000006</v>
      </c>
      <c r="C140" s="14">
        <f t="shared" ref="C140:D140" si="160">SUM(C141+C142+C143)+C146</f>
        <v>69.458300000000008</v>
      </c>
      <c r="D140" s="14">
        <f t="shared" si="160"/>
        <v>37.6111</v>
      </c>
      <c r="E140" s="14">
        <f t="shared" ref="E140" si="161">SUM(E141+E142+E143)+E146</f>
        <v>18602.451800000003</v>
      </c>
      <c r="F140" s="14">
        <f>SUM(F141+F142+F143)+F146</f>
        <v>18602.451800000003</v>
      </c>
      <c r="G140" s="14">
        <f t="shared" ref="G140:H140" si="162">SUM(G141+G142+G143)+G146</f>
        <v>17.330800000000004</v>
      </c>
      <c r="H140" s="14">
        <f t="shared" si="162"/>
        <v>-116.4314</v>
      </c>
      <c r="I140" s="26">
        <f t="shared" ref="I140" si="163">SUM(I141+I142+I143)+I146</f>
        <v>18503.351200000005</v>
      </c>
    </row>
    <row r="141" spans="1:9" ht="12.95" customHeight="1" x14ac:dyDescent="0.2">
      <c r="A141" s="13" t="s">
        <v>111</v>
      </c>
      <c r="B141" s="14">
        <v>0</v>
      </c>
      <c r="C141" s="14">
        <v>0</v>
      </c>
      <c r="D141" s="14">
        <v>0</v>
      </c>
      <c r="E141" s="14">
        <f>SUM(B141+C141+D141)</f>
        <v>0</v>
      </c>
      <c r="F141" s="14">
        <f t="shared" ref="F141:F142" si="164">SUM(E141)</f>
        <v>0</v>
      </c>
      <c r="G141" s="14">
        <v>0</v>
      </c>
      <c r="H141" s="14">
        <v>0</v>
      </c>
      <c r="I141" s="26">
        <f>SUM(F141+G141+H141)</f>
        <v>0</v>
      </c>
    </row>
    <row r="142" spans="1:9" ht="12.95" customHeight="1" x14ac:dyDescent="0.2">
      <c r="A142" s="13" t="s">
        <v>112</v>
      </c>
      <c r="B142" s="14">
        <v>12134.922800000002</v>
      </c>
      <c r="C142" s="14">
        <v>0</v>
      </c>
      <c r="D142" s="14">
        <v>37.511099999999999</v>
      </c>
      <c r="E142" s="14">
        <f>SUM(B142+C142+D142)</f>
        <v>12172.433900000002</v>
      </c>
      <c r="F142" s="14">
        <f t="shared" si="164"/>
        <v>12172.433900000002</v>
      </c>
      <c r="G142" s="14">
        <v>0</v>
      </c>
      <c r="H142" s="14">
        <v>-116.4314</v>
      </c>
      <c r="I142" s="26">
        <f>SUM(F142+G142+H142)</f>
        <v>12056.002500000002</v>
      </c>
    </row>
    <row r="143" spans="1:9" ht="12.95" customHeight="1" x14ac:dyDescent="0.2">
      <c r="A143" s="13" t="s">
        <v>113</v>
      </c>
      <c r="B143" s="14">
        <f>SUM(B144+B145)</f>
        <v>6360.4596000000029</v>
      </c>
      <c r="C143" s="14">
        <f t="shared" ref="C143:D143" si="165">SUM(C144+C145)</f>
        <v>69.458300000000008</v>
      </c>
      <c r="D143" s="14">
        <f t="shared" si="165"/>
        <v>0.1</v>
      </c>
      <c r="E143" s="14">
        <f t="shared" ref="E143:I143" si="166">SUM(E144+E145)</f>
        <v>6430.0179000000026</v>
      </c>
      <c r="F143" s="14">
        <f>SUM(F144+F145)</f>
        <v>6430.0179000000026</v>
      </c>
      <c r="G143" s="14">
        <f t="shared" ref="G143:H143" si="167">SUM(G144+G145)</f>
        <v>17.330800000000004</v>
      </c>
      <c r="H143" s="14">
        <f t="shared" si="167"/>
        <v>0</v>
      </c>
      <c r="I143" s="26">
        <f t="shared" si="166"/>
        <v>6447.3487000000032</v>
      </c>
    </row>
    <row r="144" spans="1:9" ht="12.95" customHeight="1" x14ac:dyDescent="0.2">
      <c r="A144" s="13" t="s">
        <v>75</v>
      </c>
      <c r="B144" s="14">
        <v>3380.4397000000013</v>
      </c>
      <c r="C144" s="14">
        <v>57.323300000000003</v>
      </c>
      <c r="D144" s="14">
        <v>0</v>
      </c>
      <c r="E144" s="14">
        <f>SUM(B144+C144+D144)</f>
        <v>3437.7630000000013</v>
      </c>
      <c r="F144" s="14">
        <f t="shared" ref="F144:F146" si="168">SUM(E144)</f>
        <v>3437.7630000000013</v>
      </c>
      <c r="G144" s="14">
        <v>22.084800000000001</v>
      </c>
      <c r="H144" s="14">
        <v>0</v>
      </c>
      <c r="I144" s="26">
        <f>SUM(F144+G144+H144)</f>
        <v>3459.8478000000014</v>
      </c>
    </row>
    <row r="145" spans="1:9" ht="12.95" customHeight="1" x14ac:dyDescent="0.2">
      <c r="A145" s="13" t="s">
        <v>76</v>
      </c>
      <c r="B145" s="14">
        <v>2980.0199000000016</v>
      </c>
      <c r="C145" s="14">
        <v>12.135</v>
      </c>
      <c r="D145" s="14">
        <v>0.1</v>
      </c>
      <c r="E145" s="14">
        <f>SUM(B145+C145+D145)</f>
        <v>2992.2549000000017</v>
      </c>
      <c r="F145" s="14">
        <f t="shared" si="168"/>
        <v>2992.2549000000017</v>
      </c>
      <c r="G145" s="14">
        <v>-4.7539999999999996</v>
      </c>
      <c r="H145" s="14">
        <v>0</v>
      </c>
      <c r="I145" s="26">
        <f>SUM(F145+G145+H145)</f>
        <v>2987.5009000000018</v>
      </c>
    </row>
    <row r="146" spans="1:9" ht="12.95" customHeight="1" x14ac:dyDescent="0.2">
      <c r="A146" s="13" t="s">
        <v>114</v>
      </c>
      <c r="B146" s="16">
        <v>0</v>
      </c>
      <c r="C146" s="16">
        <v>0</v>
      </c>
      <c r="D146" s="16">
        <v>0</v>
      </c>
      <c r="E146" s="14">
        <f>SUM(B146+C146+D146)</f>
        <v>0</v>
      </c>
      <c r="F146" s="14">
        <f t="shared" si="168"/>
        <v>0</v>
      </c>
      <c r="G146" s="16">
        <v>0</v>
      </c>
      <c r="H146" s="16">
        <v>0</v>
      </c>
      <c r="I146" s="26">
        <f>SUM(F146+G146+H146)</f>
        <v>0</v>
      </c>
    </row>
    <row r="147" spans="1:9" ht="12.95" customHeight="1" x14ac:dyDescent="0.2">
      <c r="A147" s="15" t="s">
        <v>115</v>
      </c>
      <c r="B147" s="14">
        <f>SUM(B148+B149+B150)+B153</f>
        <v>286.85730000000012</v>
      </c>
      <c r="C147" s="14">
        <f t="shared" ref="C147:D147" si="169">SUM(C148+C149+C150)+C153</f>
        <v>17.869399999999999</v>
      </c>
      <c r="D147" s="14">
        <f t="shared" si="169"/>
        <v>0</v>
      </c>
      <c r="E147" s="14">
        <f t="shared" ref="E147" si="170">SUM(E148+E149+E150)+E153</f>
        <v>304.72670000000011</v>
      </c>
      <c r="F147" s="14">
        <f>SUM(F148+F149+F150)+F153</f>
        <v>304.72670000000011</v>
      </c>
      <c r="G147" s="14">
        <f t="shared" ref="G147:H147" si="171">SUM(G148+G149+G150)+G153</f>
        <v>-173.36590000000001</v>
      </c>
      <c r="H147" s="14">
        <f t="shared" si="171"/>
        <v>0</v>
      </c>
      <c r="I147" s="26">
        <f t="shared" ref="I147" si="172">SUM(I148+I149+I150)+I153</f>
        <v>131.3608000000001</v>
      </c>
    </row>
    <row r="148" spans="1:9" ht="12.95" customHeight="1" x14ac:dyDescent="0.2">
      <c r="A148" s="13" t="s">
        <v>111</v>
      </c>
      <c r="B148" s="16">
        <v>0</v>
      </c>
      <c r="C148" s="16">
        <v>0</v>
      </c>
      <c r="D148" s="16">
        <v>0</v>
      </c>
      <c r="E148" s="14">
        <f>SUM(B148+C148+D148)</f>
        <v>0</v>
      </c>
      <c r="F148" s="14">
        <f t="shared" ref="F148:F149" si="173">SUM(E148)</f>
        <v>0</v>
      </c>
      <c r="G148" s="16">
        <v>0</v>
      </c>
      <c r="H148" s="16">
        <v>0</v>
      </c>
      <c r="I148" s="26">
        <f>SUM(F148+G148+H148)</f>
        <v>0</v>
      </c>
    </row>
    <row r="149" spans="1:9" ht="12.95" customHeight="1" x14ac:dyDescent="0.2">
      <c r="A149" s="13" t="s">
        <v>112</v>
      </c>
      <c r="B149" s="16">
        <v>0</v>
      </c>
      <c r="C149" s="16">
        <v>0</v>
      </c>
      <c r="D149" s="16">
        <v>0</v>
      </c>
      <c r="E149" s="14">
        <f>SUM(B149+C149+D149)</f>
        <v>0</v>
      </c>
      <c r="F149" s="14">
        <f t="shared" si="173"/>
        <v>0</v>
      </c>
      <c r="G149" s="16">
        <v>0</v>
      </c>
      <c r="H149" s="16">
        <v>0</v>
      </c>
      <c r="I149" s="26">
        <f>SUM(F149+G149+H149)</f>
        <v>0</v>
      </c>
    </row>
    <row r="150" spans="1:9" ht="12.95" customHeight="1" x14ac:dyDescent="0.2">
      <c r="A150" s="13" t="s">
        <v>113</v>
      </c>
      <c r="B150" s="14">
        <f>SUM(B151+B152)</f>
        <v>286.85730000000012</v>
      </c>
      <c r="C150" s="14">
        <f t="shared" ref="C150:D150" si="174">SUM(C151+C152)</f>
        <v>17.869399999999999</v>
      </c>
      <c r="D150" s="14">
        <f t="shared" si="174"/>
        <v>0</v>
      </c>
      <c r="E150" s="14">
        <f t="shared" ref="E150:I150" si="175">SUM(E151+E152)</f>
        <v>304.72670000000011</v>
      </c>
      <c r="F150" s="14">
        <f>SUM(F151+F152)</f>
        <v>304.72670000000011</v>
      </c>
      <c r="G150" s="14">
        <f t="shared" ref="G150:H150" si="176">SUM(G151+G152)</f>
        <v>-173.36590000000001</v>
      </c>
      <c r="H150" s="14">
        <f t="shared" si="176"/>
        <v>0</v>
      </c>
      <c r="I150" s="26">
        <f t="shared" si="175"/>
        <v>131.3608000000001</v>
      </c>
    </row>
    <row r="151" spans="1:9" ht="12.95" customHeight="1" x14ac:dyDescent="0.2">
      <c r="A151" s="13" t="s">
        <v>75</v>
      </c>
      <c r="B151" s="14">
        <v>271.93290000000013</v>
      </c>
      <c r="C151" s="14">
        <v>25.848099999999999</v>
      </c>
      <c r="D151" s="14">
        <v>0</v>
      </c>
      <c r="E151" s="14">
        <f>SUM(B151+C151+D151)</f>
        <v>297.78100000000012</v>
      </c>
      <c r="F151" s="14">
        <f t="shared" ref="F151:F153" si="177">SUM(E151)</f>
        <v>297.78100000000012</v>
      </c>
      <c r="G151" s="14">
        <v>-166.4366</v>
      </c>
      <c r="H151" s="14">
        <v>0</v>
      </c>
      <c r="I151" s="26">
        <f>SUM(F151+G151+H151)</f>
        <v>131.34440000000012</v>
      </c>
    </row>
    <row r="152" spans="1:9" ht="12.95" customHeight="1" x14ac:dyDescent="0.2">
      <c r="A152" s="13" t="s">
        <v>76</v>
      </c>
      <c r="B152" s="14">
        <v>14.924399999999988</v>
      </c>
      <c r="C152" s="14">
        <v>-7.9786999999999999</v>
      </c>
      <c r="D152" s="14">
        <v>0</v>
      </c>
      <c r="E152" s="14">
        <f>SUM(B152+C152+D152)</f>
        <v>6.945699999999988</v>
      </c>
      <c r="F152" s="14">
        <f t="shared" si="177"/>
        <v>6.945699999999988</v>
      </c>
      <c r="G152" s="14">
        <v>-6.9292999999999996</v>
      </c>
      <c r="H152" s="14">
        <v>0</v>
      </c>
      <c r="I152" s="26">
        <f>SUM(F152+G152+H152)</f>
        <v>1.6399999999988424E-2</v>
      </c>
    </row>
    <row r="153" spans="1:9" ht="12.95" customHeight="1" x14ac:dyDescent="0.2">
      <c r="A153" s="13" t="s">
        <v>114</v>
      </c>
      <c r="B153" s="16">
        <v>0</v>
      </c>
      <c r="C153" s="16">
        <v>0</v>
      </c>
      <c r="D153" s="16">
        <v>0</v>
      </c>
      <c r="E153" s="14">
        <f>SUM(B153+C153+D153)</f>
        <v>0</v>
      </c>
      <c r="F153" s="14">
        <f t="shared" si="177"/>
        <v>0</v>
      </c>
      <c r="G153" s="16">
        <v>0</v>
      </c>
      <c r="H153" s="16">
        <v>0</v>
      </c>
      <c r="I153" s="26">
        <f>SUM(F153+G153+H153)</f>
        <v>0</v>
      </c>
    </row>
    <row r="154" spans="1:9" ht="12.95" customHeight="1" x14ac:dyDescent="0.2">
      <c r="A154" s="15" t="s">
        <v>116</v>
      </c>
      <c r="B154" s="14">
        <f>SUM(B155+B156+B157)+B160</f>
        <v>190.40320000000003</v>
      </c>
      <c r="C154" s="14">
        <f t="shared" ref="C154:D154" si="178">SUM(C155+C156+C157)+C160</f>
        <v>-60.955799999999996</v>
      </c>
      <c r="D154" s="14">
        <f t="shared" si="178"/>
        <v>9.9900000000000003E-2</v>
      </c>
      <c r="E154" s="14">
        <f t="shared" ref="E154" si="179">SUM(E155+E156+E157)+E160</f>
        <v>129.54730000000004</v>
      </c>
      <c r="F154" s="14">
        <f>SUM(F155+F156+F157)+F160</f>
        <v>129.54730000000004</v>
      </c>
      <c r="G154" s="14">
        <f t="shared" ref="G154:H154" si="180">SUM(G155+G156+G157)+G160</f>
        <v>-12.178700000000001</v>
      </c>
      <c r="H154" s="14">
        <f t="shared" si="180"/>
        <v>1E-4</v>
      </c>
      <c r="I154" s="26">
        <f t="shared" ref="I154" si="181">SUM(I155+I156+I157)+I160</f>
        <v>117.36870000000003</v>
      </c>
    </row>
    <row r="155" spans="1:9" ht="12.95" customHeight="1" x14ac:dyDescent="0.2">
      <c r="A155" s="13" t="s">
        <v>111</v>
      </c>
      <c r="B155" s="16">
        <v>0</v>
      </c>
      <c r="C155" s="16">
        <v>0</v>
      </c>
      <c r="D155" s="16">
        <v>0</v>
      </c>
      <c r="E155" s="14">
        <f>SUM(B155+C155+D155)</f>
        <v>0</v>
      </c>
      <c r="F155" s="14">
        <f t="shared" ref="F155:F156" si="182">SUM(E155)</f>
        <v>0</v>
      </c>
      <c r="G155" s="16">
        <v>0</v>
      </c>
      <c r="H155" s="16">
        <v>0</v>
      </c>
      <c r="I155" s="26">
        <f>SUM(F155+G155+H155)</f>
        <v>0</v>
      </c>
    </row>
    <row r="156" spans="1:9" ht="12.95" customHeight="1" x14ac:dyDescent="0.2">
      <c r="A156" s="13" t="s">
        <v>112</v>
      </c>
      <c r="B156" s="16">
        <v>4.1425999999999998</v>
      </c>
      <c r="C156" s="16">
        <v>-3.7681</v>
      </c>
      <c r="D156" s="16">
        <v>-1E-4</v>
      </c>
      <c r="E156" s="14">
        <f>SUM(B156+C156+D156)</f>
        <v>0.37439999999999984</v>
      </c>
      <c r="F156" s="14">
        <f t="shared" si="182"/>
        <v>0.37439999999999984</v>
      </c>
      <c r="G156" s="16">
        <v>5.5305999999999997</v>
      </c>
      <c r="H156" s="16">
        <v>1E-4</v>
      </c>
      <c r="I156" s="26">
        <f>SUM(F156+G156+H156)</f>
        <v>5.9050999999999991</v>
      </c>
    </row>
    <row r="157" spans="1:9" ht="12.95" customHeight="1" x14ac:dyDescent="0.2">
      <c r="A157" s="13" t="s">
        <v>113</v>
      </c>
      <c r="B157" s="14">
        <f>SUM(B158+B159)</f>
        <v>163.72360000000003</v>
      </c>
      <c r="C157" s="14">
        <f t="shared" ref="C157:D157" si="183">SUM(C158+C159)</f>
        <v>-43.8857</v>
      </c>
      <c r="D157" s="14">
        <f t="shared" si="183"/>
        <v>0.1</v>
      </c>
      <c r="E157" s="14">
        <f t="shared" ref="E157:I157" si="184">SUM(E158+E159)</f>
        <v>119.93790000000004</v>
      </c>
      <c r="F157" s="14">
        <f>SUM(F158+F159)</f>
        <v>119.93790000000004</v>
      </c>
      <c r="G157" s="14">
        <f t="shared" ref="G157:H157" si="185">SUM(G158+G159)</f>
        <v>-9.0713000000000008</v>
      </c>
      <c r="H157" s="14">
        <f t="shared" si="185"/>
        <v>0</v>
      </c>
      <c r="I157" s="26">
        <f t="shared" si="184"/>
        <v>110.86660000000003</v>
      </c>
    </row>
    <row r="158" spans="1:9" ht="12.95" customHeight="1" x14ac:dyDescent="0.2">
      <c r="A158" s="13" t="s">
        <v>75</v>
      </c>
      <c r="B158" s="14">
        <v>83.542500000000047</v>
      </c>
      <c r="C158" s="14">
        <v>-15.9567</v>
      </c>
      <c r="D158" s="14">
        <v>0.1</v>
      </c>
      <c r="E158" s="14">
        <f>SUM(B158+C158+D158)</f>
        <v>67.685800000000043</v>
      </c>
      <c r="F158" s="14">
        <f t="shared" ref="F158:F160" si="186">SUM(E158)</f>
        <v>67.685800000000043</v>
      </c>
      <c r="G158" s="14">
        <v>-9.7720000000000002</v>
      </c>
      <c r="H158" s="14">
        <v>0</v>
      </c>
      <c r="I158" s="26">
        <f>SUM(F158+G158+H158)</f>
        <v>57.913800000000045</v>
      </c>
    </row>
    <row r="159" spans="1:9" ht="12.95" customHeight="1" x14ac:dyDescent="0.2">
      <c r="A159" s="13" t="s">
        <v>76</v>
      </c>
      <c r="B159" s="14">
        <v>80.181100000000001</v>
      </c>
      <c r="C159" s="14">
        <v>-27.928999999999998</v>
      </c>
      <c r="D159" s="14">
        <v>0</v>
      </c>
      <c r="E159" s="14">
        <f>SUM(B159+C159+D159)</f>
        <v>52.252099999999999</v>
      </c>
      <c r="F159" s="14">
        <f t="shared" si="186"/>
        <v>52.252099999999999</v>
      </c>
      <c r="G159" s="14">
        <v>0.70069999999999999</v>
      </c>
      <c r="H159" s="14">
        <v>0</v>
      </c>
      <c r="I159" s="26">
        <f>SUM(F159+G159+H159)</f>
        <v>52.952799999999996</v>
      </c>
    </row>
    <row r="160" spans="1:9" ht="12.95" customHeight="1" x14ac:dyDescent="0.2">
      <c r="A160" s="13" t="s">
        <v>114</v>
      </c>
      <c r="B160" s="14">
        <v>22.536999999999992</v>
      </c>
      <c r="C160" s="14">
        <v>-13.302</v>
      </c>
      <c r="D160" s="14">
        <v>0</v>
      </c>
      <c r="E160" s="14">
        <f>SUM(B160+C160+D160)</f>
        <v>9.2349999999999923</v>
      </c>
      <c r="F160" s="14">
        <f t="shared" si="186"/>
        <v>9.2349999999999923</v>
      </c>
      <c r="G160" s="14">
        <v>-8.6379999999999999</v>
      </c>
      <c r="H160" s="14">
        <v>0</v>
      </c>
      <c r="I160" s="26">
        <f>SUM(F160+G160+H160)</f>
        <v>0.59699999999999243</v>
      </c>
    </row>
    <row r="161" spans="1:9" ht="12.75" customHeight="1" x14ac:dyDescent="0.2">
      <c r="A161" s="15" t="s">
        <v>168</v>
      </c>
      <c r="B161" s="14"/>
      <c r="C161" s="14"/>
      <c r="D161" s="14"/>
      <c r="E161" s="14"/>
      <c r="F161" s="14"/>
      <c r="G161" s="14"/>
      <c r="H161" s="14"/>
      <c r="I161" s="26"/>
    </row>
    <row r="162" spans="1:9" ht="14.1" customHeight="1" x14ac:dyDescent="0.2">
      <c r="A162" s="15" t="s">
        <v>117</v>
      </c>
      <c r="B162" s="27">
        <f t="shared" ref="B162:D162" si="187">SUM(B163+B176+B197+B208)</f>
        <v>58724.957649999997</v>
      </c>
      <c r="C162" s="27">
        <f t="shared" si="187"/>
        <v>-952.20280000000002</v>
      </c>
      <c r="D162" s="27">
        <f t="shared" si="187"/>
        <v>-2.1930999999999998</v>
      </c>
      <c r="E162" s="27">
        <f t="shared" ref="E162:I162" si="188">SUM(E163+E176+E197+E208)</f>
        <v>57770.561750000008</v>
      </c>
      <c r="F162" s="27">
        <f t="shared" si="188"/>
        <v>57770.561750000008</v>
      </c>
      <c r="G162" s="27">
        <f t="shared" si="188"/>
        <v>-488.59110000000015</v>
      </c>
      <c r="H162" s="27">
        <f t="shared" si="188"/>
        <v>4.3276999999999992</v>
      </c>
      <c r="I162" s="28">
        <f t="shared" si="188"/>
        <v>57286.298350000012</v>
      </c>
    </row>
    <row r="163" spans="1:9" ht="14.1" customHeight="1" x14ac:dyDescent="0.2">
      <c r="A163" s="15" t="s">
        <v>118</v>
      </c>
      <c r="B163" s="27">
        <f>SUM(B164+B165)</f>
        <v>3845.6000000000004</v>
      </c>
      <c r="C163" s="27">
        <f t="shared" ref="C163:D163" si="189">SUM(C164+C165)</f>
        <v>-23.6</v>
      </c>
      <c r="D163" s="27">
        <f t="shared" si="189"/>
        <v>0</v>
      </c>
      <c r="E163" s="27">
        <f t="shared" ref="E163:I163" si="190">SUM(E164+E165)</f>
        <v>3822.0000000000005</v>
      </c>
      <c r="F163" s="27">
        <f>SUM(F164+F165)</f>
        <v>3822.0000000000005</v>
      </c>
      <c r="G163" s="27">
        <f t="shared" ref="G163:H163" si="191">SUM(G164+G165)</f>
        <v>-23.6</v>
      </c>
      <c r="H163" s="27">
        <f t="shared" si="191"/>
        <v>0</v>
      </c>
      <c r="I163" s="28">
        <f t="shared" si="190"/>
        <v>3798.4000000000005</v>
      </c>
    </row>
    <row r="164" spans="1:9" ht="12.75" customHeight="1" x14ac:dyDescent="0.2">
      <c r="A164" s="15" t="s">
        <v>119</v>
      </c>
      <c r="B164" s="16">
        <v>0</v>
      </c>
      <c r="C164" s="16">
        <v>0</v>
      </c>
      <c r="D164" s="16">
        <v>0</v>
      </c>
      <c r="E164" s="14">
        <f>SUM(B164+C164+D164)</f>
        <v>0</v>
      </c>
      <c r="F164" s="14">
        <f t="shared" ref="F164" si="192">SUM(E164)</f>
        <v>0</v>
      </c>
      <c r="G164" s="16">
        <v>0</v>
      </c>
      <c r="H164" s="16">
        <v>0</v>
      </c>
      <c r="I164" s="26">
        <f>SUM(F164+G164+H164)</f>
        <v>0</v>
      </c>
    </row>
    <row r="165" spans="1:9" ht="12.75" customHeight="1" x14ac:dyDescent="0.2">
      <c r="A165" s="15" t="s">
        <v>120</v>
      </c>
      <c r="B165" s="14">
        <f>SUM(B166+B171)</f>
        <v>3845.6000000000004</v>
      </c>
      <c r="C165" s="14">
        <f t="shared" ref="C165:D165" si="193">SUM(C166+C171)</f>
        <v>-23.6</v>
      </c>
      <c r="D165" s="14">
        <f t="shared" si="193"/>
        <v>0</v>
      </c>
      <c r="E165" s="14">
        <f t="shared" ref="E165:I165" si="194">SUM(E166+E171)</f>
        <v>3822.0000000000005</v>
      </c>
      <c r="F165" s="14">
        <f>SUM(F166+F171)</f>
        <v>3822.0000000000005</v>
      </c>
      <c r="G165" s="14">
        <f t="shared" ref="G165:H165" si="195">SUM(G166+G171)</f>
        <v>-23.6</v>
      </c>
      <c r="H165" s="14">
        <f t="shared" si="195"/>
        <v>0</v>
      </c>
      <c r="I165" s="26">
        <f t="shared" si="194"/>
        <v>3798.4000000000005</v>
      </c>
    </row>
    <row r="166" spans="1:9" ht="12.75" customHeight="1" x14ac:dyDescent="0.2">
      <c r="A166" s="15" t="s">
        <v>121</v>
      </c>
      <c r="B166" s="14">
        <f>SUM(B167+B168+B169+B170)</f>
        <v>1115.3000000000004</v>
      </c>
      <c r="C166" s="14">
        <f t="shared" ref="C166:D166" si="196">SUM(C167+C168+C169+C170)</f>
        <v>-3.2999999999999989</v>
      </c>
      <c r="D166" s="14">
        <f t="shared" si="196"/>
        <v>0</v>
      </c>
      <c r="E166" s="14">
        <f t="shared" ref="E166:I166" si="197">SUM(E167+E168+E169+E170)</f>
        <v>1112.0000000000005</v>
      </c>
      <c r="F166" s="14">
        <f>SUM(F167+F168+F169+F170)</f>
        <v>1112.0000000000005</v>
      </c>
      <c r="G166" s="14">
        <f t="shared" ref="G166:H166" si="198">SUM(G167+G168+G169+G170)</f>
        <v>-3.2999999999999989</v>
      </c>
      <c r="H166" s="14">
        <f t="shared" si="198"/>
        <v>0</v>
      </c>
      <c r="I166" s="26">
        <f t="shared" si="197"/>
        <v>1108.7000000000005</v>
      </c>
    </row>
    <row r="167" spans="1:9" ht="12.75" customHeight="1" x14ac:dyDescent="0.2">
      <c r="A167" s="13" t="s">
        <v>122</v>
      </c>
      <c r="B167" s="14">
        <v>473.20000000000016</v>
      </c>
      <c r="C167" s="14">
        <v>2.6</v>
      </c>
      <c r="D167" s="14">
        <v>0</v>
      </c>
      <c r="E167" s="14">
        <f>SUM(B167+C167+D167)</f>
        <v>475.80000000000018</v>
      </c>
      <c r="F167" s="14">
        <f t="shared" ref="F167:F170" si="199">SUM(E167)</f>
        <v>475.80000000000018</v>
      </c>
      <c r="G167" s="14">
        <v>2.6</v>
      </c>
      <c r="H167" s="14">
        <v>0</v>
      </c>
      <c r="I167" s="26">
        <f>SUM(F167+G167+H167)</f>
        <v>478.4000000000002</v>
      </c>
    </row>
    <row r="168" spans="1:9" ht="12.75" customHeight="1" x14ac:dyDescent="0.2">
      <c r="A168" s="13" t="s">
        <v>123</v>
      </c>
      <c r="B168" s="16">
        <v>0</v>
      </c>
      <c r="C168" s="16">
        <v>0</v>
      </c>
      <c r="D168" s="16">
        <v>0</v>
      </c>
      <c r="E168" s="14">
        <f>SUM(B168+C168+D168)</f>
        <v>0</v>
      </c>
      <c r="F168" s="14">
        <f t="shared" si="199"/>
        <v>0</v>
      </c>
      <c r="G168" s="16">
        <v>0</v>
      </c>
      <c r="H168" s="16">
        <v>0</v>
      </c>
      <c r="I168" s="26">
        <f>SUM(F168+G168+H168)</f>
        <v>0</v>
      </c>
    </row>
    <row r="169" spans="1:9" ht="12.75" customHeight="1" x14ac:dyDescent="0.2">
      <c r="A169" s="13" t="s">
        <v>124</v>
      </c>
      <c r="B169" s="14">
        <v>463.00000000000011</v>
      </c>
      <c r="C169" s="14">
        <v>-16.2</v>
      </c>
      <c r="D169" s="14">
        <v>0</v>
      </c>
      <c r="E169" s="14">
        <f>SUM(B169+C169+D169)</f>
        <v>446.80000000000013</v>
      </c>
      <c r="F169" s="14">
        <f t="shared" si="199"/>
        <v>446.80000000000013</v>
      </c>
      <c r="G169" s="14">
        <v>-16.2</v>
      </c>
      <c r="H169" s="14">
        <v>0</v>
      </c>
      <c r="I169" s="26">
        <f>SUM(F169+G169+H169)</f>
        <v>430.60000000000014</v>
      </c>
    </row>
    <row r="170" spans="1:9" ht="12.75" customHeight="1" x14ac:dyDescent="0.2">
      <c r="A170" s="13" t="s">
        <v>125</v>
      </c>
      <c r="B170" s="14">
        <v>179.10000000000005</v>
      </c>
      <c r="C170" s="14">
        <v>10.3</v>
      </c>
      <c r="D170" s="14">
        <v>0</v>
      </c>
      <c r="E170" s="14">
        <f>SUM(B170+C170+D170)</f>
        <v>189.40000000000006</v>
      </c>
      <c r="F170" s="14">
        <f t="shared" si="199"/>
        <v>189.40000000000006</v>
      </c>
      <c r="G170" s="14">
        <v>10.3</v>
      </c>
      <c r="H170" s="14">
        <v>0</v>
      </c>
      <c r="I170" s="26">
        <f>SUM(F170+G170+H170)</f>
        <v>199.70000000000007</v>
      </c>
    </row>
    <row r="171" spans="1:9" ht="12.75" customHeight="1" x14ac:dyDescent="0.2">
      <c r="A171" s="15" t="s">
        <v>126</v>
      </c>
      <c r="B171" s="14">
        <f>SUM(B172+B173+B174+B175)</f>
        <v>2730.3</v>
      </c>
      <c r="C171" s="14">
        <f t="shared" ref="C171:D171" si="200">SUM(C172+C173+C174+C175)</f>
        <v>-20.300000000000004</v>
      </c>
      <c r="D171" s="14">
        <f t="shared" si="200"/>
        <v>0</v>
      </c>
      <c r="E171" s="14">
        <f t="shared" ref="E171:I171" si="201">SUM(E172+E173+E174+E175)</f>
        <v>2710</v>
      </c>
      <c r="F171" s="14">
        <f>SUM(F172+F173+F174+F175)</f>
        <v>2710</v>
      </c>
      <c r="G171" s="14">
        <f t="shared" ref="G171:H171" si="202">SUM(G172+G173+G174+G175)</f>
        <v>-20.300000000000004</v>
      </c>
      <c r="H171" s="14">
        <f t="shared" si="202"/>
        <v>0</v>
      </c>
      <c r="I171" s="26">
        <f t="shared" si="201"/>
        <v>2689.7</v>
      </c>
    </row>
    <row r="172" spans="1:9" ht="12.75" customHeight="1" x14ac:dyDescent="0.2">
      <c r="A172" s="13" t="s">
        <v>122</v>
      </c>
      <c r="B172" s="14">
        <v>601.09999999999957</v>
      </c>
      <c r="C172" s="14">
        <v>3.8</v>
      </c>
      <c r="D172" s="14">
        <v>0</v>
      </c>
      <c r="E172" s="14">
        <f>SUM(B172+C172+D172)</f>
        <v>604.89999999999952</v>
      </c>
      <c r="F172" s="14">
        <f t="shared" ref="F172:F175" si="203">SUM(E172)</f>
        <v>604.89999999999952</v>
      </c>
      <c r="G172" s="14">
        <v>3.8</v>
      </c>
      <c r="H172" s="14">
        <v>0</v>
      </c>
      <c r="I172" s="26">
        <f>SUM(F172+G172+H172)</f>
        <v>608.69999999999948</v>
      </c>
    </row>
    <row r="173" spans="1:9" ht="12.75" customHeight="1" x14ac:dyDescent="0.2">
      <c r="A173" s="13" t="s">
        <v>127</v>
      </c>
      <c r="B173" s="16">
        <v>0</v>
      </c>
      <c r="C173" s="16">
        <v>0</v>
      </c>
      <c r="D173" s="16">
        <v>0</v>
      </c>
      <c r="E173" s="14">
        <f>SUM(B173+C173+D173)</f>
        <v>0</v>
      </c>
      <c r="F173" s="14">
        <f t="shared" si="203"/>
        <v>0</v>
      </c>
      <c r="G173" s="16">
        <v>0</v>
      </c>
      <c r="H173" s="16">
        <v>0</v>
      </c>
      <c r="I173" s="26">
        <f>SUM(F173+G173+H173)</f>
        <v>0</v>
      </c>
    </row>
    <row r="174" spans="1:9" ht="12.75" customHeight="1" x14ac:dyDescent="0.2">
      <c r="A174" s="13" t="s">
        <v>124</v>
      </c>
      <c r="B174" s="14">
        <v>1444.7000000000007</v>
      </c>
      <c r="C174" s="14">
        <v>-42.7</v>
      </c>
      <c r="D174" s="14">
        <v>0</v>
      </c>
      <c r="E174" s="14">
        <f>SUM(B174+C174+D174)</f>
        <v>1402.0000000000007</v>
      </c>
      <c r="F174" s="14">
        <f t="shared" si="203"/>
        <v>1402.0000000000007</v>
      </c>
      <c r="G174" s="14">
        <v>-42.7</v>
      </c>
      <c r="H174" s="14">
        <v>0</v>
      </c>
      <c r="I174" s="26">
        <f>SUM(F174+G174+H174)</f>
        <v>1359.3000000000006</v>
      </c>
    </row>
    <row r="175" spans="1:9" ht="12.75" customHeight="1" x14ac:dyDescent="0.2">
      <c r="A175" s="13" t="s">
        <v>125</v>
      </c>
      <c r="B175" s="14">
        <v>684.49999999999989</v>
      </c>
      <c r="C175" s="14">
        <v>18.600000000000001</v>
      </c>
      <c r="D175" s="14">
        <v>0</v>
      </c>
      <c r="E175" s="14">
        <f>SUM(B175+C175+D175)</f>
        <v>703.09999999999991</v>
      </c>
      <c r="F175" s="14">
        <f t="shared" si="203"/>
        <v>703.09999999999991</v>
      </c>
      <c r="G175" s="14">
        <v>18.600000000000001</v>
      </c>
      <c r="H175" s="14">
        <v>0</v>
      </c>
      <c r="I175" s="26">
        <f>SUM(F175+G175+H175)</f>
        <v>721.69999999999993</v>
      </c>
    </row>
    <row r="176" spans="1:9" ht="14.1" customHeight="1" x14ac:dyDescent="0.2">
      <c r="A176" s="15" t="s">
        <v>128</v>
      </c>
      <c r="B176" s="27">
        <f>SUM(B177+B178+B181+B188)</f>
        <v>22661.499279999996</v>
      </c>
      <c r="C176" s="27">
        <f t="shared" ref="C176:D176" si="204">SUM(C177+C178+C181+C188)</f>
        <v>-1600.3805000000002</v>
      </c>
      <c r="D176" s="27">
        <f t="shared" si="204"/>
        <v>-1.5928</v>
      </c>
      <c r="E176" s="27">
        <f t="shared" ref="E176:I176" si="205">SUM(E177+E178+E181+E188)</f>
        <v>21059.525979999999</v>
      </c>
      <c r="F176" s="27">
        <f>SUM(F177+F178+F181+F188)</f>
        <v>21059.525979999999</v>
      </c>
      <c r="G176" s="27">
        <f t="shared" ref="G176:H176" si="206">SUM(G177+G178+G181+G188)</f>
        <v>-329.27520000000004</v>
      </c>
      <c r="H176" s="27">
        <f t="shared" si="206"/>
        <v>3.9416999999999995</v>
      </c>
      <c r="I176" s="28">
        <f t="shared" si="205"/>
        <v>20734.192479999998</v>
      </c>
    </row>
    <row r="177" spans="1:9" ht="12.75" customHeight="1" x14ac:dyDescent="0.2">
      <c r="A177" s="15" t="s">
        <v>129</v>
      </c>
      <c r="B177" s="16">
        <v>-1.8596235662471372E-15</v>
      </c>
      <c r="C177" s="16">
        <v>0</v>
      </c>
      <c r="D177" s="16">
        <v>0</v>
      </c>
      <c r="E177" s="14">
        <f>SUM(B177+C177+D177)</f>
        <v>-1.8596235662471372E-15</v>
      </c>
      <c r="F177" s="14">
        <f t="shared" ref="F177" si="207">SUM(E177)</f>
        <v>-1.8596235662471372E-15</v>
      </c>
      <c r="G177" s="16">
        <v>0</v>
      </c>
      <c r="H177" s="16">
        <v>0</v>
      </c>
      <c r="I177" s="26">
        <f>SUM(F177+G177+H177)</f>
        <v>-1.8596235662471372E-15</v>
      </c>
    </row>
    <row r="178" spans="1:9" ht="12.75" customHeight="1" x14ac:dyDescent="0.2">
      <c r="A178" s="15" t="s">
        <v>130</v>
      </c>
      <c r="B178" s="14">
        <f>SUM(B179+B180)</f>
        <v>6315.6229999999987</v>
      </c>
      <c r="C178" s="14">
        <f t="shared" ref="C178:D178" si="208">SUM(C179+C180)</f>
        <v>-108.92000000000002</v>
      </c>
      <c r="D178" s="14">
        <f t="shared" si="208"/>
        <v>-1.4752000000000001</v>
      </c>
      <c r="E178" s="14">
        <f t="shared" ref="E178:I178" si="209">SUM(E179+E180)</f>
        <v>6205.2277999999988</v>
      </c>
      <c r="F178" s="14">
        <f>SUM(F179+F180)</f>
        <v>6205.2277999999988</v>
      </c>
      <c r="G178" s="14">
        <f t="shared" ref="G178:H178" si="210">SUM(G179+G180)</f>
        <v>132.36700000000002</v>
      </c>
      <c r="H178" s="14">
        <f t="shared" si="210"/>
        <v>3.8656999999999999</v>
      </c>
      <c r="I178" s="26">
        <f t="shared" si="209"/>
        <v>6341.4604999999992</v>
      </c>
    </row>
    <row r="179" spans="1:9" ht="12.75" customHeight="1" x14ac:dyDescent="0.2">
      <c r="A179" s="15" t="s">
        <v>131</v>
      </c>
      <c r="B179" s="14">
        <v>6315.6229999999987</v>
      </c>
      <c r="C179" s="14">
        <v>-108.92000000000002</v>
      </c>
      <c r="D179" s="14">
        <v>-1.4752000000000001</v>
      </c>
      <c r="E179" s="14">
        <f>SUM(B179+C179+D179)</f>
        <v>6205.2277999999988</v>
      </c>
      <c r="F179" s="14">
        <f t="shared" ref="F179:F180" si="211">SUM(E179)</f>
        <v>6205.2277999999988</v>
      </c>
      <c r="G179" s="14">
        <v>132.36700000000002</v>
      </c>
      <c r="H179" s="14">
        <v>3.8656999999999999</v>
      </c>
      <c r="I179" s="26">
        <f>SUM(F179+G179+H179)</f>
        <v>6341.4604999999992</v>
      </c>
    </row>
    <row r="180" spans="1:9" ht="12.75" customHeight="1" x14ac:dyDescent="0.2">
      <c r="A180" s="15" t="s">
        <v>132</v>
      </c>
      <c r="B180" s="16">
        <v>0</v>
      </c>
      <c r="C180" s="16">
        <v>0</v>
      </c>
      <c r="D180" s="16">
        <v>0</v>
      </c>
      <c r="E180" s="14">
        <f>SUM(B180+C180+D180)</f>
        <v>0</v>
      </c>
      <c r="F180" s="14">
        <f t="shared" si="211"/>
        <v>0</v>
      </c>
      <c r="G180" s="16">
        <v>0</v>
      </c>
      <c r="H180" s="16">
        <v>0</v>
      </c>
      <c r="I180" s="26">
        <f>SUM(F180+G180+H180)</f>
        <v>0</v>
      </c>
    </row>
    <row r="181" spans="1:9" ht="12.75" customHeight="1" x14ac:dyDescent="0.2">
      <c r="A181" s="15" t="s">
        <v>133</v>
      </c>
      <c r="B181" s="14">
        <f>SUM(B182+B185)</f>
        <v>11178.42238</v>
      </c>
      <c r="C181" s="14">
        <f t="shared" ref="C181:D181" si="212">SUM(C182+C185)</f>
        <v>-1486.7622000000001</v>
      </c>
      <c r="D181" s="14">
        <f t="shared" si="212"/>
        <v>0</v>
      </c>
      <c r="E181" s="14">
        <f t="shared" ref="E181:I181" si="213">SUM(E182+E185)</f>
        <v>9691.6601799999989</v>
      </c>
      <c r="F181" s="14">
        <f>SUM(F182+F185)</f>
        <v>9691.6601799999989</v>
      </c>
      <c r="G181" s="14">
        <f t="shared" ref="G181:H181" si="214">SUM(G182+G185)</f>
        <v>-380.82150000000001</v>
      </c>
      <c r="H181" s="14">
        <f t="shared" si="214"/>
        <v>-1E-4</v>
      </c>
      <c r="I181" s="26">
        <f t="shared" si="213"/>
        <v>9310.8385799999996</v>
      </c>
    </row>
    <row r="182" spans="1:9" ht="12.75" customHeight="1" x14ac:dyDescent="0.2">
      <c r="A182" s="15" t="s">
        <v>131</v>
      </c>
      <c r="B182" s="14">
        <f>SUM(B183+B184)</f>
        <v>5091.0217500000017</v>
      </c>
      <c r="C182" s="14">
        <f t="shared" ref="C182:D182" si="215">SUM(C183+C184)</f>
        <v>297.82119999999998</v>
      </c>
      <c r="D182" s="14">
        <f t="shared" si="215"/>
        <v>0</v>
      </c>
      <c r="E182" s="14">
        <f t="shared" ref="E182:I182" si="216">SUM(E183+E184)</f>
        <v>5388.8429500000011</v>
      </c>
      <c r="F182" s="14">
        <f>SUM(F183+F184)</f>
        <v>5388.8429500000011</v>
      </c>
      <c r="G182" s="14">
        <f t="shared" ref="G182:H182" si="217">SUM(G183+G184)</f>
        <v>-151.3691</v>
      </c>
      <c r="H182" s="14">
        <f t="shared" si="217"/>
        <v>0</v>
      </c>
      <c r="I182" s="26">
        <f t="shared" si="216"/>
        <v>5237.4738500000012</v>
      </c>
    </row>
    <row r="183" spans="1:9" ht="12.75" customHeight="1" x14ac:dyDescent="0.2">
      <c r="A183" s="13" t="s">
        <v>134</v>
      </c>
      <c r="B183" s="14">
        <v>4884.9573500000006</v>
      </c>
      <c r="C183" s="14">
        <v>301.75749999999999</v>
      </c>
      <c r="D183" s="14">
        <v>0</v>
      </c>
      <c r="E183" s="14">
        <f>SUM(B183+C183+D183)</f>
        <v>5186.7148500000003</v>
      </c>
      <c r="F183" s="14">
        <f t="shared" ref="F183:F184" si="218">SUM(E183)</f>
        <v>5186.7148500000003</v>
      </c>
      <c r="G183" s="14">
        <v>-130.29310000000001</v>
      </c>
      <c r="H183" s="14">
        <v>0</v>
      </c>
      <c r="I183" s="26">
        <f>SUM(F183+G183+H183)</f>
        <v>5056.4217500000004</v>
      </c>
    </row>
    <row r="184" spans="1:9" ht="12.75" customHeight="1" x14ac:dyDescent="0.2">
      <c r="A184" s="13" t="s">
        <v>135</v>
      </c>
      <c r="B184" s="14">
        <v>206.06440000000075</v>
      </c>
      <c r="C184" s="14">
        <v>-3.9363000000000001</v>
      </c>
      <c r="D184" s="14">
        <v>0</v>
      </c>
      <c r="E184" s="14">
        <f>SUM(B184+C184+D184)</f>
        <v>202.12810000000076</v>
      </c>
      <c r="F184" s="14">
        <f t="shared" si="218"/>
        <v>202.12810000000076</v>
      </c>
      <c r="G184" s="14">
        <v>-21.076000000000001</v>
      </c>
      <c r="H184" s="14">
        <v>0</v>
      </c>
      <c r="I184" s="26">
        <f>SUM(F184+G184+H184)</f>
        <v>181.05210000000076</v>
      </c>
    </row>
    <row r="185" spans="1:9" ht="12.75" customHeight="1" x14ac:dyDescent="0.2">
      <c r="A185" s="15" t="s">
        <v>132</v>
      </c>
      <c r="B185" s="14">
        <f>SUM(B186+B187)</f>
        <v>6087.4006299999983</v>
      </c>
      <c r="C185" s="14">
        <f t="shared" ref="C185:D185" si="219">SUM(C186+C187)</f>
        <v>-1784.5834</v>
      </c>
      <c r="D185" s="14">
        <f t="shared" si="219"/>
        <v>0</v>
      </c>
      <c r="E185" s="14">
        <f t="shared" ref="E185:I185" si="220">SUM(E186+E187)</f>
        <v>4302.8172299999978</v>
      </c>
      <c r="F185" s="14">
        <f>SUM(F186+F187)</f>
        <v>4302.8172299999978</v>
      </c>
      <c r="G185" s="14">
        <f t="shared" ref="G185:H185" si="221">SUM(G186+G187)</f>
        <v>-229.45240000000001</v>
      </c>
      <c r="H185" s="14">
        <f t="shared" si="221"/>
        <v>-1E-4</v>
      </c>
      <c r="I185" s="26">
        <f t="shared" si="220"/>
        <v>4073.364729999998</v>
      </c>
    </row>
    <row r="186" spans="1:9" ht="12.75" customHeight="1" x14ac:dyDescent="0.2">
      <c r="A186" s="13" t="s">
        <v>134</v>
      </c>
      <c r="B186" s="14">
        <v>5567.6240899999984</v>
      </c>
      <c r="C186" s="14">
        <v>-1638.4784999999999</v>
      </c>
      <c r="D186" s="14">
        <v>0</v>
      </c>
      <c r="E186" s="14">
        <f>SUM(B186+C186+D186)</f>
        <v>3929.1455899999983</v>
      </c>
      <c r="F186" s="14">
        <f t="shared" ref="F186:F187" si="222">SUM(E186)</f>
        <v>3929.1455899999983</v>
      </c>
      <c r="G186" s="14">
        <v>-87.166499999999999</v>
      </c>
      <c r="H186" s="14">
        <v>-1E-4</v>
      </c>
      <c r="I186" s="26">
        <f>SUM(F186+G186+H186)</f>
        <v>3841.9789899999982</v>
      </c>
    </row>
    <row r="187" spans="1:9" ht="12.75" customHeight="1" x14ac:dyDescent="0.2">
      <c r="A187" s="13" t="s">
        <v>135</v>
      </c>
      <c r="B187" s="14">
        <v>519.77653999999984</v>
      </c>
      <c r="C187" s="14">
        <v>-146.10489999999999</v>
      </c>
      <c r="D187" s="14">
        <v>0</v>
      </c>
      <c r="E187" s="14">
        <f>SUM(B187+C187+D187)</f>
        <v>373.67163999999985</v>
      </c>
      <c r="F187" s="14">
        <f t="shared" si="222"/>
        <v>373.67163999999985</v>
      </c>
      <c r="G187" s="14">
        <v>-142.2859</v>
      </c>
      <c r="H187" s="14">
        <v>0</v>
      </c>
      <c r="I187" s="26">
        <f>SUM(F187+G187+H187)</f>
        <v>231.38573999999986</v>
      </c>
    </row>
    <row r="188" spans="1:9" ht="12.75" customHeight="1" x14ac:dyDescent="0.2">
      <c r="A188" s="15" t="s">
        <v>136</v>
      </c>
      <c r="B188" s="14">
        <f>SUM(B189+B192)</f>
        <v>5167.4538999999986</v>
      </c>
      <c r="C188" s="14">
        <f t="shared" ref="C188:D188" si="223">SUM(C189+C192)</f>
        <v>-4.6982999999999997</v>
      </c>
      <c r="D188" s="14">
        <f t="shared" si="223"/>
        <v>-0.1176</v>
      </c>
      <c r="E188" s="14">
        <f t="shared" ref="E188:I188" si="224">SUM(E189+E192)</f>
        <v>5162.637999999999</v>
      </c>
      <c r="F188" s="14">
        <f>SUM(F189+F192)</f>
        <v>5162.637999999999</v>
      </c>
      <c r="G188" s="14">
        <f t="shared" ref="G188:H188" si="225">SUM(G189+G192)</f>
        <v>-80.820700000000016</v>
      </c>
      <c r="H188" s="14">
        <f t="shared" si="225"/>
        <v>7.6100000000000001E-2</v>
      </c>
      <c r="I188" s="26">
        <f t="shared" si="224"/>
        <v>5081.893399999999</v>
      </c>
    </row>
    <row r="189" spans="1:9" ht="12.75" customHeight="1" x14ac:dyDescent="0.2">
      <c r="A189" s="15" t="s">
        <v>131</v>
      </c>
      <c r="B189" s="14">
        <f>SUM(B190+B191)</f>
        <v>3547.5259999999998</v>
      </c>
      <c r="C189" s="14">
        <f t="shared" ref="C189:D189" si="226">SUM(C190+C191)</f>
        <v>3.3750999999999998</v>
      </c>
      <c r="D189" s="14">
        <f t="shared" si="226"/>
        <v>-0.1176</v>
      </c>
      <c r="E189" s="14">
        <f t="shared" ref="E189:I189" si="227">SUM(E190+E191)</f>
        <v>3550.7835</v>
      </c>
      <c r="F189" s="14">
        <f>SUM(F190+F191)</f>
        <v>3550.7835</v>
      </c>
      <c r="G189" s="14">
        <f t="shared" ref="G189:H189" si="228">SUM(G190+G191)</f>
        <v>-97.378800000000012</v>
      </c>
      <c r="H189" s="14">
        <f t="shared" si="228"/>
        <v>7.6100000000000001E-2</v>
      </c>
      <c r="I189" s="26">
        <f t="shared" si="227"/>
        <v>3453.4808000000003</v>
      </c>
    </row>
    <row r="190" spans="1:9" ht="12.75" customHeight="1" x14ac:dyDescent="0.2">
      <c r="A190" s="13" t="s">
        <v>137</v>
      </c>
      <c r="B190" s="14">
        <v>3526.2766999999999</v>
      </c>
      <c r="C190" s="14">
        <v>3.3750999999999998</v>
      </c>
      <c r="D190" s="14">
        <v>0</v>
      </c>
      <c r="E190" s="14">
        <f>SUM(B190+C190+D190)</f>
        <v>3529.6518000000001</v>
      </c>
      <c r="F190" s="14">
        <f t="shared" ref="F190:F191" si="229">SUM(E190)</f>
        <v>3529.6518000000001</v>
      </c>
      <c r="G190" s="14">
        <v>-96.249800000000008</v>
      </c>
      <c r="H190" s="14">
        <v>0</v>
      </c>
      <c r="I190" s="26">
        <f>SUM(F190+G190+H190)</f>
        <v>3433.402</v>
      </c>
    </row>
    <row r="191" spans="1:9" ht="12.75" customHeight="1" x14ac:dyDescent="0.2">
      <c r="A191" s="13" t="s">
        <v>138</v>
      </c>
      <c r="B191" s="14">
        <v>21.24930000000009</v>
      </c>
      <c r="C191" s="14">
        <v>0</v>
      </c>
      <c r="D191" s="14">
        <v>-0.1176</v>
      </c>
      <c r="E191" s="14">
        <f>SUM(B191+C191+D191)</f>
        <v>21.131700000000091</v>
      </c>
      <c r="F191" s="14">
        <f t="shared" si="229"/>
        <v>21.131700000000091</v>
      </c>
      <c r="G191" s="14">
        <v>-1.129</v>
      </c>
      <c r="H191" s="14">
        <v>7.6100000000000001E-2</v>
      </c>
      <c r="I191" s="26">
        <f>SUM(F191+G191+H191)</f>
        <v>20.07880000000009</v>
      </c>
    </row>
    <row r="192" spans="1:9" ht="12.75" customHeight="1" x14ac:dyDescent="0.2">
      <c r="A192" s="15" t="s">
        <v>132</v>
      </c>
      <c r="B192" s="14">
        <f t="shared" ref="B192:D192" si="230">SUM(B193+B194+B195+B196)</f>
        <v>1619.9278999999992</v>
      </c>
      <c r="C192" s="14">
        <f t="shared" si="230"/>
        <v>-8.0733999999999995</v>
      </c>
      <c r="D192" s="14">
        <f t="shared" si="230"/>
        <v>0</v>
      </c>
      <c r="E192" s="14">
        <f t="shared" ref="E192:I192" si="231">SUM(E193+E194+E195+E196)</f>
        <v>1611.854499999999</v>
      </c>
      <c r="F192" s="14">
        <f t="shared" si="231"/>
        <v>1611.854499999999</v>
      </c>
      <c r="G192" s="14">
        <f t="shared" si="231"/>
        <v>16.5581</v>
      </c>
      <c r="H192" s="14">
        <f t="shared" si="231"/>
        <v>0</v>
      </c>
      <c r="I192" s="26">
        <f t="shared" si="231"/>
        <v>1628.4125999999992</v>
      </c>
    </row>
    <row r="193" spans="1:9" ht="12.75" customHeight="1" x14ac:dyDescent="0.2">
      <c r="A193" s="13" t="s">
        <v>139</v>
      </c>
      <c r="B193" s="14">
        <v>1512.0091999999993</v>
      </c>
      <c r="C193" s="14">
        <v>0.92500000000000004</v>
      </c>
      <c r="D193" s="14">
        <v>0</v>
      </c>
      <c r="E193" s="14">
        <f>SUM(B193+C193+D193)</f>
        <v>1512.9341999999992</v>
      </c>
      <c r="F193" s="14">
        <f t="shared" ref="F193:F196" si="232">SUM(E193)</f>
        <v>1512.9341999999992</v>
      </c>
      <c r="G193" s="14">
        <v>0.92730000000000001</v>
      </c>
      <c r="H193" s="14">
        <v>0</v>
      </c>
      <c r="I193" s="26">
        <f>SUM(F193+G193+H193)</f>
        <v>1513.8614999999993</v>
      </c>
    </row>
    <row r="194" spans="1:9" ht="12.75" customHeight="1" x14ac:dyDescent="0.2">
      <c r="A194" s="13" t="s">
        <v>140</v>
      </c>
      <c r="B194" s="16">
        <v>0</v>
      </c>
      <c r="C194" s="16">
        <v>0</v>
      </c>
      <c r="D194" s="16">
        <v>0</v>
      </c>
      <c r="E194" s="14">
        <f>SUM(B194+C194+D194)</f>
        <v>0</v>
      </c>
      <c r="F194" s="14">
        <f t="shared" si="232"/>
        <v>0</v>
      </c>
      <c r="G194" s="16">
        <v>0</v>
      </c>
      <c r="H194" s="16">
        <v>0</v>
      </c>
      <c r="I194" s="26">
        <f>SUM(F194+G194+H194)</f>
        <v>0</v>
      </c>
    </row>
    <row r="195" spans="1:9" ht="12.75" customHeight="1" x14ac:dyDescent="0.2">
      <c r="A195" s="13" t="s">
        <v>141</v>
      </c>
      <c r="B195" s="14">
        <v>77.265699999999882</v>
      </c>
      <c r="C195" s="14">
        <v>-9.0503</v>
      </c>
      <c r="D195" s="14">
        <v>0</v>
      </c>
      <c r="E195" s="14">
        <f>SUM(B195+C195+D195)</f>
        <v>68.215399999999875</v>
      </c>
      <c r="F195" s="14">
        <f t="shared" si="232"/>
        <v>68.215399999999875</v>
      </c>
      <c r="G195" s="14">
        <v>15.578799999999999</v>
      </c>
      <c r="H195" s="14">
        <v>0</v>
      </c>
      <c r="I195" s="26">
        <f>SUM(F195+G195+H195)</f>
        <v>83.794199999999876</v>
      </c>
    </row>
    <row r="196" spans="1:9" ht="12.75" customHeight="1" x14ac:dyDescent="0.2">
      <c r="A196" s="13" t="s">
        <v>137</v>
      </c>
      <c r="B196" s="14">
        <v>30.653000000000013</v>
      </c>
      <c r="C196" s="14">
        <v>5.1900000000000002E-2</v>
      </c>
      <c r="D196" s="14">
        <v>0</v>
      </c>
      <c r="E196" s="14">
        <f>SUM(B196+C196+D196)</f>
        <v>30.704900000000013</v>
      </c>
      <c r="F196" s="14">
        <f t="shared" si="232"/>
        <v>30.704900000000013</v>
      </c>
      <c r="G196" s="14">
        <v>5.1999999999999998E-2</v>
      </c>
      <c r="H196" s="14">
        <v>0</v>
      </c>
      <c r="I196" s="26">
        <f>SUM(F196+G196+H196)</f>
        <v>30.756900000000012</v>
      </c>
    </row>
    <row r="197" spans="1:9" ht="14.1" customHeight="1" x14ac:dyDescent="0.2">
      <c r="A197" s="15" t="s">
        <v>142</v>
      </c>
      <c r="B197" s="27">
        <f>SUM(B198+B199+B200+B207)</f>
        <v>30958.794370000007</v>
      </c>
      <c r="C197" s="27">
        <f t="shared" ref="C197:D197" si="233">SUM(C198+C199+C200+C207)</f>
        <v>580.76970000000006</v>
      </c>
      <c r="D197" s="27">
        <f t="shared" si="233"/>
        <v>0</v>
      </c>
      <c r="E197" s="27">
        <f t="shared" ref="E197:I197" si="234">SUM(E198+E199+E200+E207)</f>
        <v>31539.564070000008</v>
      </c>
      <c r="F197" s="27">
        <f>SUM(F198+F199+F200+F207)</f>
        <v>31539.564070000008</v>
      </c>
      <c r="G197" s="27">
        <f t="shared" ref="G197:H197" si="235">SUM(G198+G199+G200+G207)</f>
        <v>-173.34750000000005</v>
      </c>
      <c r="H197" s="27">
        <f t="shared" si="235"/>
        <v>0</v>
      </c>
      <c r="I197" s="28">
        <f t="shared" si="234"/>
        <v>31366.216570000008</v>
      </c>
    </row>
    <row r="198" spans="1:9" ht="12.75" customHeight="1" x14ac:dyDescent="0.2">
      <c r="A198" s="13" t="s">
        <v>143</v>
      </c>
      <c r="B198" s="14">
        <v>45.400640000000045</v>
      </c>
      <c r="C198" s="14">
        <v>-15.298399999999999</v>
      </c>
      <c r="D198" s="14">
        <v>-1E-4</v>
      </c>
      <c r="E198" s="14">
        <f>SUM(B198+C198+D198)</f>
        <v>30.102140000000045</v>
      </c>
      <c r="F198" s="14">
        <f t="shared" ref="F198:F199" si="236">SUM(E198)</f>
        <v>30.102140000000045</v>
      </c>
      <c r="G198" s="14">
        <v>-9.5867000000000004</v>
      </c>
      <c r="H198" s="14">
        <v>0</v>
      </c>
      <c r="I198" s="26">
        <f>SUM(F198+G198+H198)</f>
        <v>20.515440000000044</v>
      </c>
    </row>
    <row r="199" spans="1:9" ht="12.75" customHeight="1" x14ac:dyDescent="0.2">
      <c r="A199" s="13" t="s">
        <v>144</v>
      </c>
      <c r="B199" s="16">
        <v>0</v>
      </c>
      <c r="C199" s="16">
        <v>0</v>
      </c>
      <c r="D199" s="16">
        <v>0</v>
      </c>
      <c r="E199" s="14">
        <f>SUM(B199+C199+D199)</f>
        <v>0</v>
      </c>
      <c r="F199" s="14">
        <f t="shared" si="236"/>
        <v>0</v>
      </c>
      <c r="G199" s="16">
        <v>0</v>
      </c>
      <c r="H199" s="16">
        <v>0</v>
      </c>
      <c r="I199" s="26">
        <f>SUM(F199+G199+H199)</f>
        <v>0</v>
      </c>
    </row>
    <row r="200" spans="1:9" ht="12.75" customHeight="1" x14ac:dyDescent="0.2">
      <c r="A200" s="15" t="s">
        <v>145</v>
      </c>
      <c r="B200" s="14">
        <f>SUM(B201+B204)</f>
        <v>30913.393730000007</v>
      </c>
      <c r="C200" s="14">
        <f t="shared" ref="C200:D200" si="237">SUM(C201+C204)</f>
        <v>596.06810000000007</v>
      </c>
      <c r="D200" s="14">
        <f t="shared" si="237"/>
        <v>1E-4</v>
      </c>
      <c r="E200" s="14">
        <f t="shared" ref="E200:I200" si="238">SUM(E201+E204)</f>
        <v>31509.461930000009</v>
      </c>
      <c r="F200" s="14">
        <f>SUM(F201+F204)</f>
        <v>31509.461930000009</v>
      </c>
      <c r="G200" s="14">
        <f t="shared" ref="G200:H200" si="239">SUM(G201+G204)</f>
        <v>-163.76080000000005</v>
      </c>
      <c r="H200" s="14">
        <f t="shared" si="239"/>
        <v>0</v>
      </c>
      <c r="I200" s="26">
        <f t="shared" si="238"/>
        <v>31345.701130000009</v>
      </c>
    </row>
    <row r="201" spans="1:9" ht="12.75" customHeight="1" x14ac:dyDescent="0.2">
      <c r="A201" s="19" t="s">
        <v>146</v>
      </c>
      <c r="B201" s="14">
        <f>SUM(B202+B203)</f>
        <v>20828.485660000002</v>
      </c>
      <c r="C201" s="14">
        <f t="shared" ref="C201:D201" si="240">SUM(C202+C203)</f>
        <v>49.264499999999991</v>
      </c>
      <c r="D201" s="14">
        <f t="shared" si="240"/>
        <v>0</v>
      </c>
      <c r="E201" s="14">
        <f t="shared" ref="E201:I201" si="241">SUM(E202+E203)</f>
        <v>20877.750160000003</v>
      </c>
      <c r="F201" s="14">
        <f>SUM(F202+F203)</f>
        <v>20877.750160000003</v>
      </c>
      <c r="G201" s="14">
        <f t="shared" ref="G201:H201" si="242">SUM(G202+G203)</f>
        <v>-314.29980000000006</v>
      </c>
      <c r="H201" s="14">
        <f t="shared" si="242"/>
        <v>-1E-4</v>
      </c>
      <c r="I201" s="26">
        <f t="shared" si="241"/>
        <v>20563.450260000001</v>
      </c>
    </row>
    <row r="202" spans="1:9" ht="12.75" customHeight="1" x14ac:dyDescent="0.2">
      <c r="A202" s="19" t="s">
        <v>147</v>
      </c>
      <c r="B202" s="14">
        <v>2866.2827900000007</v>
      </c>
      <c r="C202" s="14">
        <v>-39.640700000000002</v>
      </c>
      <c r="D202" s="14">
        <v>0</v>
      </c>
      <c r="E202" s="14">
        <f>SUM(B202+C202+D202)</f>
        <v>2826.6420900000007</v>
      </c>
      <c r="F202" s="14">
        <f t="shared" ref="F202:F203" si="243">SUM(E202)</f>
        <v>2826.6420900000007</v>
      </c>
      <c r="G202" s="14">
        <v>317.73719999999997</v>
      </c>
      <c r="H202" s="14">
        <v>0</v>
      </c>
      <c r="I202" s="26">
        <f>SUM(F202+G202+H202)</f>
        <v>3144.3792900000008</v>
      </c>
    </row>
    <row r="203" spans="1:9" ht="12.75" customHeight="1" x14ac:dyDescent="0.2">
      <c r="A203" s="19" t="s">
        <v>148</v>
      </c>
      <c r="B203" s="14">
        <v>17962.202870000001</v>
      </c>
      <c r="C203" s="14">
        <v>88.905199999999994</v>
      </c>
      <c r="D203" s="14">
        <v>0</v>
      </c>
      <c r="E203" s="14">
        <f>SUM(B203+C203+D203)</f>
        <v>18051.108070000002</v>
      </c>
      <c r="F203" s="14">
        <f t="shared" si="243"/>
        <v>18051.108070000002</v>
      </c>
      <c r="G203" s="14">
        <v>-632.03700000000003</v>
      </c>
      <c r="H203" s="14">
        <v>-1E-4</v>
      </c>
      <c r="I203" s="26">
        <f>SUM(F203+G203+H203)</f>
        <v>17419.070970000001</v>
      </c>
    </row>
    <row r="204" spans="1:9" ht="12.75" customHeight="1" x14ac:dyDescent="0.2">
      <c r="A204" s="13" t="s">
        <v>149</v>
      </c>
      <c r="B204" s="14">
        <f>SUM(B205+B206)</f>
        <v>10084.908070000005</v>
      </c>
      <c r="C204" s="14">
        <f t="shared" ref="C204:D204" si="244">SUM(C205+C206)</f>
        <v>546.80360000000007</v>
      </c>
      <c r="D204" s="14">
        <f t="shared" si="244"/>
        <v>1E-4</v>
      </c>
      <c r="E204" s="14">
        <f t="shared" ref="E204:I204" si="245">SUM(E205+E206)</f>
        <v>10631.711770000005</v>
      </c>
      <c r="F204" s="14">
        <f>SUM(F205+F206)</f>
        <v>10631.711770000005</v>
      </c>
      <c r="G204" s="14">
        <f t="shared" ref="G204:H204" si="246">SUM(G205+G206)</f>
        <v>150.53900000000002</v>
      </c>
      <c r="H204" s="14">
        <f t="shared" si="246"/>
        <v>1E-4</v>
      </c>
      <c r="I204" s="26">
        <f t="shared" si="245"/>
        <v>10782.250870000005</v>
      </c>
    </row>
    <row r="205" spans="1:9" ht="12.75" customHeight="1" x14ac:dyDescent="0.2">
      <c r="A205" s="13" t="s">
        <v>147</v>
      </c>
      <c r="B205" s="14">
        <v>1084.85833</v>
      </c>
      <c r="C205" s="14">
        <v>-91.1845</v>
      </c>
      <c r="D205" s="14">
        <v>0</v>
      </c>
      <c r="E205" s="14">
        <f>SUM(B205+C205+D205)</f>
        <v>993.67383000000007</v>
      </c>
      <c r="F205" s="14">
        <f t="shared" ref="F205:F207" si="247">SUM(E205)</f>
        <v>993.67383000000007</v>
      </c>
      <c r="G205" s="14">
        <v>246.16990000000001</v>
      </c>
      <c r="H205" s="14">
        <v>1E-4</v>
      </c>
      <c r="I205" s="26">
        <f>SUM(F205+G205+H205)</f>
        <v>1239.84383</v>
      </c>
    </row>
    <row r="206" spans="1:9" ht="12.75" customHeight="1" x14ac:dyDescent="0.2">
      <c r="A206" s="13" t="s">
        <v>148</v>
      </c>
      <c r="B206" s="14">
        <v>9000.0497400000058</v>
      </c>
      <c r="C206" s="14">
        <v>637.98810000000003</v>
      </c>
      <c r="D206" s="14">
        <v>1E-4</v>
      </c>
      <c r="E206" s="14">
        <f>SUM(B206+C206+D206)</f>
        <v>9638.0379400000056</v>
      </c>
      <c r="F206" s="14">
        <f t="shared" si="247"/>
        <v>9638.0379400000056</v>
      </c>
      <c r="G206" s="14">
        <v>-95.630899999999997</v>
      </c>
      <c r="H206" s="14">
        <v>0</v>
      </c>
      <c r="I206" s="26">
        <f>SUM(F206+G206+H206)</f>
        <v>9542.4070400000055</v>
      </c>
    </row>
    <row r="207" spans="1:9" ht="12.75" customHeight="1" x14ac:dyDescent="0.2">
      <c r="A207" s="15" t="s">
        <v>150</v>
      </c>
      <c r="B207" s="16">
        <v>0</v>
      </c>
      <c r="C207" s="16">
        <v>0</v>
      </c>
      <c r="D207" s="16">
        <v>0</v>
      </c>
      <c r="E207" s="14">
        <f>SUM(B207+C207+D207)</f>
        <v>0</v>
      </c>
      <c r="F207" s="14">
        <f t="shared" si="247"/>
        <v>0</v>
      </c>
      <c r="G207" s="16">
        <v>0</v>
      </c>
      <c r="H207" s="16">
        <v>0</v>
      </c>
      <c r="I207" s="26">
        <f>SUM(F207+G207+H207)</f>
        <v>0</v>
      </c>
    </row>
    <row r="208" spans="1:9" ht="14.1" customHeight="1" x14ac:dyDescent="0.2">
      <c r="A208" s="15" t="s">
        <v>151</v>
      </c>
      <c r="B208" s="27">
        <f>SUM(B209+B213+B217+B223)</f>
        <v>1259.0640000000003</v>
      </c>
      <c r="C208" s="27">
        <f t="shared" ref="C208:D208" si="248">SUM(C209+C213+C217+C223)</f>
        <v>91.00800000000001</v>
      </c>
      <c r="D208" s="27">
        <f t="shared" si="248"/>
        <v>-0.60029999999999994</v>
      </c>
      <c r="E208" s="27">
        <f>SUM(E209+E213+E217+E223)</f>
        <v>1349.4717000000003</v>
      </c>
      <c r="F208" s="27">
        <f>SUM(F209+F213+F217+F223)</f>
        <v>1349.4717000000003</v>
      </c>
      <c r="G208" s="27">
        <f t="shared" ref="G208:H208" si="249">SUM(G209+G213+G217+G223)</f>
        <v>37.631600000000006</v>
      </c>
      <c r="H208" s="27">
        <f t="shared" si="249"/>
        <v>0.38600000000000001</v>
      </c>
      <c r="I208" s="28">
        <f>SUM(I209+I213+I217+I223)</f>
        <v>1387.4893000000004</v>
      </c>
    </row>
    <row r="209" spans="1:9" ht="12.75" customHeight="1" x14ac:dyDescent="0.2">
      <c r="A209" s="15" t="s">
        <v>152</v>
      </c>
      <c r="B209" s="14">
        <f>SUM(B210+B211)</f>
        <v>274.00100000000003</v>
      </c>
      <c r="C209" s="14">
        <f t="shared" ref="C209:D209" si="250">SUM(C210+C211)</f>
        <v>0</v>
      </c>
      <c r="D209" s="14">
        <f t="shared" si="250"/>
        <v>-0.50039999999999996</v>
      </c>
      <c r="E209" s="14">
        <f t="shared" ref="E209:I209" si="251">SUM(E210+E211)</f>
        <v>273.50060000000002</v>
      </c>
      <c r="F209" s="14">
        <f>SUM(F210+F211)</f>
        <v>273.50060000000002</v>
      </c>
      <c r="G209" s="14">
        <f t="shared" ref="G209:H209" si="252">SUM(G210+G211)</f>
        <v>0</v>
      </c>
      <c r="H209" s="14">
        <f t="shared" si="252"/>
        <v>0.38600000000000001</v>
      </c>
      <c r="I209" s="26">
        <f t="shared" si="251"/>
        <v>273.88660000000004</v>
      </c>
    </row>
    <row r="210" spans="1:9" ht="12.75" customHeight="1" x14ac:dyDescent="0.2">
      <c r="A210" s="13" t="s">
        <v>131</v>
      </c>
      <c r="B210" s="14">
        <v>274.00100000000003</v>
      </c>
      <c r="C210" s="14">
        <v>0</v>
      </c>
      <c r="D210" s="14">
        <v>-0.50039999999999996</v>
      </c>
      <c r="E210" s="14">
        <f>SUM(B210+C210+D210)</f>
        <v>273.50060000000002</v>
      </c>
      <c r="F210" s="14">
        <f t="shared" ref="F210" si="253">SUM(E210)</f>
        <v>273.50060000000002</v>
      </c>
      <c r="G210" s="14">
        <v>0</v>
      </c>
      <c r="H210" s="14">
        <v>0.38600000000000001</v>
      </c>
      <c r="I210" s="26">
        <f>SUM(F210+G210+H210)</f>
        <v>273.88660000000004</v>
      </c>
    </row>
    <row r="211" spans="1:9" ht="12.75" customHeight="1" x14ac:dyDescent="0.2">
      <c r="A211" s="13" t="s">
        <v>132</v>
      </c>
      <c r="B211" s="14">
        <f>SUM(B212)</f>
        <v>0</v>
      </c>
      <c r="C211" s="14">
        <f t="shared" ref="C211:D211" si="254">SUM(C212)</f>
        <v>0</v>
      </c>
      <c r="D211" s="14">
        <f t="shared" si="254"/>
        <v>0</v>
      </c>
      <c r="E211" s="14">
        <f t="shared" ref="E211:I211" si="255">SUM(E212)</f>
        <v>0</v>
      </c>
      <c r="F211" s="14">
        <f>SUM(F212)</f>
        <v>0</v>
      </c>
      <c r="G211" s="14">
        <f t="shared" ref="G211:H211" si="256">SUM(G212)</f>
        <v>0</v>
      </c>
      <c r="H211" s="14">
        <f t="shared" si="256"/>
        <v>0</v>
      </c>
      <c r="I211" s="26">
        <f t="shared" si="255"/>
        <v>0</v>
      </c>
    </row>
    <row r="212" spans="1:9" ht="12.75" customHeight="1" x14ac:dyDescent="0.2">
      <c r="A212" s="15" t="s">
        <v>153</v>
      </c>
      <c r="B212" s="16">
        <v>0</v>
      </c>
      <c r="C212" s="16">
        <v>0</v>
      </c>
      <c r="D212" s="16">
        <v>0</v>
      </c>
      <c r="E212" s="14">
        <f>SUM(B212+C212+D212)</f>
        <v>0</v>
      </c>
      <c r="F212" s="14">
        <f t="shared" ref="F212" si="257">SUM(E212)</f>
        <v>0</v>
      </c>
      <c r="G212" s="16">
        <v>0</v>
      </c>
      <c r="H212" s="16">
        <v>0</v>
      </c>
      <c r="I212" s="26">
        <f>SUM(F212+G212+H212)</f>
        <v>0</v>
      </c>
    </row>
    <row r="213" spans="1:9" ht="12.75" customHeight="1" x14ac:dyDescent="0.2">
      <c r="A213" s="15" t="s">
        <v>154</v>
      </c>
      <c r="B213" s="14">
        <f>SUM(B214+B215)</f>
        <v>73.26550000000006</v>
      </c>
      <c r="C213" s="14">
        <f t="shared" ref="C213:D213" si="258">SUM(C214+C215)</f>
        <v>-1.1825000000000001</v>
      </c>
      <c r="D213" s="14">
        <f t="shared" si="258"/>
        <v>1E-4</v>
      </c>
      <c r="E213" s="14">
        <f t="shared" ref="E213:I213" si="259">SUM(E214+E215)</f>
        <v>72.083100000000059</v>
      </c>
      <c r="F213" s="14">
        <f>SUM(F214+F215)</f>
        <v>72.083100000000059</v>
      </c>
      <c r="G213" s="14">
        <f t="shared" ref="G213:H213" si="260">SUM(G214+G215)</f>
        <v>25.767099999999999</v>
      </c>
      <c r="H213" s="14">
        <f t="shared" si="260"/>
        <v>0</v>
      </c>
      <c r="I213" s="26">
        <f t="shared" si="259"/>
        <v>97.850200000000058</v>
      </c>
    </row>
    <row r="214" spans="1:9" ht="12.75" customHeight="1" x14ac:dyDescent="0.2">
      <c r="A214" s="13" t="s">
        <v>131</v>
      </c>
      <c r="B214" s="16">
        <v>0</v>
      </c>
      <c r="C214" s="16">
        <v>0</v>
      </c>
      <c r="D214" s="16">
        <v>0</v>
      </c>
      <c r="E214" s="14">
        <f>SUM(B214+C214+D214)</f>
        <v>0</v>
      </c>
      <c r="F214" s="14">
        <f t="shared" ref="F214" si="261">SUM(E214)</f>
        <v>0</v>
      </c>
      <c r="G214" s="16">
        <v>0</v>
      </c>
      <c r="H214" s="16">
        <v>0</v>
      </c>
      <c r="I214" s="26">
        <f>SUM(F214+G214+H214)</f>
        <v>0</v>
      </c>
    </row>
    <row r="215" spans="1:9" ht="12.75" customHeight="1" x14ac:dyDescent="0.2">
      <c r="A215" s="13" t="s">
        <v>132</v>
      </c>
      <c r="B215" s="14">
        <f>SUM(B216)</f>
        <v>73.26550000000006</v>
      </c>
      <c r="C215" s="14">
        <f t="shared" ref="C215:D215" si="262">SUM(C216)</f>
        <v>-1.1825000000000001</v>
      </c>
      <c r="D215" s="14">
        <f t="shared" si="262"/>
        <v>1E-4</v>
      </c>
      <c r="E215" s="14">
        <f t="shared" ref="E215:I215" si="263">SUM(E216)</f>
        <v>72.083100000000059</v>
      </c>
      <c r="F215" s="14">
        <f>SUM(F216)</f>
        <v>72.083100000000059</v>
      </c>
      <c r="G215" s="14">
        <f t="shared" ref="G215:H215" si="264">SUM(G216)</f>
        <v>25.767099999999999</v>
      </c>
      <c r="H215" s="14">
        <f t="shared" si="264"/>
        <v>0</v>
      </c>
      <c r="I215" s="26">
        <f t="shared" si="263"/>
        <v>97.850200000000058</v>
      </c>
    </row>
    <row r="216" spans="1:9" ht="12.75" customHeight="1" x14ac:dyDescent="0.2">
      <c r="A216" s="15" t="s">
        <v>153</v>
      </c>
      <c r="B216" s="14">
        <v>73.26550000000006</v>
      </c>
      <c r="C216" s="14">
        <v>-1.1825000000000001</v>
      </c>
      <c r="D216" s="14">
        <v>1E-4</v>
      </c>
      <c r="E216" s="14">
        <f>SUM(B216+C216+D216)</f>
        <v>72.083100000000059</v>
      </c>
      <c r="F216" s="14">
        <f t="shared" ref="F216" si="265">SUM(E216)</f>
        <v>72.083100000000059</v>
      </c>
      <c r="G216" s="14">
        <v>25.767099999999999</v>
      </c>
      <c r="H216" s="14">
        <v>0</v>
      </c>
      <c r="I216" s="26">
        <f>SUM(F216+G216+H216)</f>
        <v>97.850200000000058</v>
      </c>
    </row>
    <row r="217" spans="1:9" ht="12.75" customHeight="1" x14ac:dyDescent="0.2">
      <c r="A217" s="15" t="s">
        <v>155</v>
      </c>
      <c r="B217" s="14">
        <f>SUM(B218+B219)</f>
        <v>524.95880000000022</v>
      </c>
      <c r="C217" s="14">
        <f t="shared" ref="C217:D217" si="266">SUM(C218+C219)</f>
        <v>72.490500000000011</v>
      </c>
      <c r="D217" s="14">
        <f t="shared" si="266"/>
        <v>-0.1</v>
      </c>
      <c r="E217" s="14">
        <f t="shared" ref="E217:I217" si="267">SUM(E218+E219)</f>
        <v>597.3493000000002</v>
      </c>
      <c r="F217" s="14">
        <f>SUM(F218+F219)</f>
        <v>597.3493000000002</v>
      </c>
      <c r="G217" s="14">
        <f t="shared" ref="G217:H217" si="268">SUM(G218+G219)</f>
        <v>-7.8354999999999997</v>
      </c>
      <c r="H217" s="14">
        <f t="shared" si="268"/>
        <v>0</v>
      </c>
      <c r="I217" s="26">
        <f t="shared" si="267"/>
        <v>589.51380000000017</v>
      </c>
    </row>
    <row r="218" spans="1:9" ht="12.75" customHeight="1" x14ac:dyDescent="0.2">
      <c r="A218" s="13" t="s">
        <v>131</v>
      </c>
      <c r="B218" s="16">
        <v>0</v>
      </c>
      <c r="C218" s="16">
        <v>0</v>
      </c>
      <c r="D218" s="16">
        <v>0</v>
      </c>
      <c r="E218" s="14">
        <f>SUM(B218+C218+D218)</f>
        <v>0</v>
      </c>
      <c r="F218" s="14">
        <f t="shared" ref="F218" si="269">SUM(E218)</f>
        <v>0</v>
      </c>
      <c r="G218" s="16">
        <v>0</v>
      </c>
      <c r="H218" s="16">
        <v>0</v>
      </c>
      <c r="I218" s="26">
        <f>SUM(F218+G218+H218)</f>
        <v>0</v>
      </c>
    </row>
    <row r="219" spans="1:9" ht="12.75" customHeight="1" x14ac:dyDescent="0.2">
      <c r="A219" s="13" t="s">
        <v>132</v>
      </c>
      <c r="B219" s="14">
        <f>SUM(B220)</f>
        <v>524.95880000000022</v>
      </c>
      <c r="C219" s="14">
        <f t="shared" ref="C219:D219" si="270">SUM(C220)</f>
        <v>72.490500000000011</v>
      </c>
      <c r="D219" s="14">
        <f t="shared" si="270"/>
        <v>-0.1</v>
      </c>
      <c r="E219" s="14">
        <f t="shared" ref="E219:I219" si="271">SUM(E220)</f>
        <v>597.3493000000002</v>
      </c>
      <c r="F219" s="14">
        <f>SUM(F220)</f>
        <v>597.3493000000002</v>
      </c>
      <c r="G219" s="14">
        <f t="shared" ref="G219:H219" si="272">SUM(G220)</f>
        <v>-7.8354999999999997</v>
      </c>
      <c r="H219" s="14">
        <f t="shared" si="272"/>
        <v>0</v>
      </c>
      <c r="I219" s="26">
        <f t="shared" si="271"/>
        <v>589.51380000000017</v>
      </c>
    </row>
    <row r="220" spans="1:9" ht="12.75" customHeight="1" x14ac:dyDescent="0.2">
      <c r="A220" s="15" t="s">
        <v>153</v>
      </c>
      <c r="B220" s="14">
        <f>SUM(B221+B222)</f>
        <v>524.95880000000022</v>
      </c>
      <c r="C220" s="14">
        <f t="shared" ref="C220:D220" si="273">SUM(C221+C222)</f>
        <v>72.490500000000011</v>
      </c>
      <c r="D220" s="14">
        <f t="shared" si="273"/>
        <v>-0.1</v>
      </c>
      <c r="E220" s="14">
        <f t="shared" ref="E220:I220" si="274">SUM(E221+E222)</f>
        <v>597.3493000000002</v>
      </c>
      <c r="F220" s="14">
        <f>SUM(F221+F222)</f>
        <v>597.3493000000002</v>
      </c>
      <c r="G220" s="14">
        <f t="shared" ref="G220:H220" si="275">SUM(G221+G222)</f>
        <v>-7.8354999999999997</v>
      </c>
      <c r="H220" s="14">
        <f t="shared" si="275"/>
        <v>0</v>
      </c>
      <c r="I220" s="26">
        <f t="shared" si="274"/>
        <v>589.51380000000017</v>
      </c>
    </row>
    <row r="221" spans="1:9" ht="12.75" customHeight="1" x14ac:dyDescent="0.2">
      <c r="A221" s="13" t="s">
        <v>156</v>
      </c>
      <c r="B221" s="14">
        <v>412.05020000000019</v>
      </c>
      <c r="C221" s="14">
        <v>67.793000000000006</v>
      </c>
      <c r="D221" s="14">
        <v>-0.1</v>
      </c>
      <c r="E221" s="14">
        <f>SUM(B221+C221+D221)</f>
        <v>479.74320000000017</v>
      </c>
      <c r="F221" s="14">
        <f t="shared" ref="F221:F222" si="276">SUM(E221)</f>
        <v>479.74320000000017</v>
      </c>
      <c r="G221" s="14">
        <v>15.009499999999999</v>
      </c>
      <c r="H221" s="14">
        <v>0</v>
      </c>
      <c r="I221" s="26">
        <f>SUM(F221+G221+H221)</f>
        <v>494.75270000000017</v>
      </c>
    </row>
    <row r="222" spans="1:9" ht="12.75" customHeight="1" x14ac:dyDescent="0.2">
      <c r="A222" s="13" t="s">
        <v>157</v>
      </c>
      <c r="B222" s="14">
        <v>112.90859999999999</v>
      </c>
      <c r="C222" s="14">
        <v>4.6974999999999998</v>
      </c>
      <c r="D222" s="14">
        <v>0</v>
      </c>
      <c r="E222" s="14">
        <f>SUM(B222+C222+D222)</f>
        <v>117.6061</v>
      </c>
      <c r="F222" s="14">
        <f t="shared" si="276"/>
        <v>117.6061</v>
      </c>
      <c r="G222" s="14">
        <v>-22.844999999999999</v>
      </c>
      <c r="H222" s="14">
        <v>0</v>
      </c>
      <c r="I222" s="26">
        <f>SUM(F222+G222+H222)</f>
        <v>94.761099999999999</v>
      </c>
    </row>
    <row r="223" spans="1:9" ht="12.75" customHeight="1" x14ac:dyDescent="0.2">
      <c r="A223" s="15" t="s">
        <v>158</v>
      </c>
      <c r="B223" s="14">
        <f>SUM(B224+B225)</f>
        <v>386.83870000000002</v>
      </c>
      <c r="C223" s="14">
        <f t="shared" ref="C223:D223" si="277">SUM(C224+C225)</f>
        <v>19.700000000000003</v>
      </c>
      <c r="D223" s="14">
        <f t="shared" si="277"/>
        <v>0</v>
      </c>
      <c r="E223" s="14">
        <f t="shared" ref="E223:I223" si="278">SUM(E224+E225)</f>
        <v>406.53870000000001</v>
      </c>
      <c r="F223" s="14">
        <f>SUM(F224+F225)</f>
        <v>406.53870000000001</v>
      </c>
      <c r="G223" s="14">
        <f t="shared" ref="G223:H223" si="279">SUM(G224+G225)</f>
        <v>19.700000000000003</v>
      </c>
      <c r="H223" s="14">
        <f t="shared" si="279"/>
        <v>0</v>
      </c>
      <c r="I223" s="26">
        <f t="shared" si="278"/>
        <v>426.23870000000005</v>
      </c>
    </row>
    <row r="224" spans="1:9" ht="12.75" customHeight="1" x14ac:dyDescent="0.2">
      <c r="A224" s="13" t="s">
        <v>131</v>
      </c>
      <c r="B224" s="16">
        <v>0</v>
      </c>
      <c r="C224" s="16">
        <v>0</v>
      </c>
      <c r="D224" s="16">
        <v>0</v>
      </c>
      <c r="E224" s="14">
        <f>SUM(B224+C224+D224)</f>
        <v>0</v>
      </c>
      <c r="F224" s="14">
        <f t="shared" ref="F224" si="280">SUM(E224)</f>
        <v>0</v>
      </c>
      <c r="G224" s="16">
        <v>0</v>
      </c>
      <c r="H224" s="16">
        <v>0</v>
      </c>
      <c r="I224" s="26">
        <f>SUM(F224+G224+H224)</f>
        <v>0</v>
      </c>
    </row>
    <row r="225" spans="1:9" ht="12.75" customHeight="1" x14ac:dyDescent="0.2">
      <c r="A225" s="13" t="s">
        <v>132</v>
      </c>
      <c r="B225" s="14">
        <f>SUM(B226)</f>
        <v>386.83870000000002</v>
      </c>
      <c r="C225" s="14">
        <f t="shared" ref="C225:D225" si="281">SUM(C226)</f>
        <v>19.700000000000003</v>
      </c>
      <c r="D225" s="14">
        <f t="shared" si="281"/>
        <v>0</v>
      </c>
      <c r="E225" s="14">
        <f t="shared" ref="E225:I225" si="282">SUM(E226)</f>
        <v>406.53870000000001</v>
      </c>
      <c r="F225" s="14">
        <f>SUM(F226)</f>
        <v>406.53870000000001</v>
      </c>
      <c r="G225" s="14">
        <f t="shared" ref="G225:H225" si="283">SUM(G226)</f>
        <v>19.700000000000003</v>
      </c>
      <c r="H225" s="14">
        <f t="shared" si="283"/>
        <v>0</v>
      </c>
      <c r="I225" s="26">
        <f t="shared" si="282"/>
        <v>426.23870000000005</v>
      </c>
    </row>
    <row r="226" spans="1:9" ht="12.75" customHeight="1" x14ac:dyDescent="0.2">
      <c r="A226" s="15" t="s">
        <v>159</v>
      </c>
      <c r="B226" s="14">
        <f>SUM(B227+B228+B229+B230+B231)</f>
        <v>386.83870000000002</v>
      </c>
      <c r="C226" s="14">
        <f t="shared" ref="C226:D226" si="284">SUM(C227+C228+C229+C230+C231)</f>
        <v>19.700000000000003</v>
      </c>
      <c r="D226" s="14">
        <f t="shared" si="284"/>
        <v>0</v>
      </c>
      <c r="E226" s="14">
        <f t="shared" ref="E226:I226" si="285">SUM(E227+E228+E229+E230+E231)</f>
        <v>406.53870000000001</v>
      </c>
      <c r="F226" s="14">
        <f>SUM(F227+F228+F229+F230+F231)</f>
        <v>406.53870000000001</v>
      </c>
      <c r="G226" s="14">
        <f t="shared" ref="G226:H226" si="286">SUM(G227+G228+G229+G230+G231)</f>
        <v>19.700000000000003</v>
      </c>
      <c r="H226" s="14">
        <f t="shared" si="286"/>
        <v>0</v>
      </c>
      <c r="I226" s="26">
        <f t="shared" si="285"/>
        <v>426.23870000000005</v>
      </c>
    </row>
    <row r="227" spans="1:9" ht="12.75" customHeight="1" x14ac:dyDescent="0.2">
      <c r="A227" s="13" t="s">
        <v>160</v>
      </c>
      <c r="B227" s="14">
        <v>125.63869999999997</v>
      </c>
      <c r="C227" s="14">
        <v>2</v>
      </c>
      <c r="D227" s="14">
        <v>0</v>
      </c>
      <c r="E227" s="14">
        <f>SUM(B227+C227+D227)</f>
        <v>127.63869999999997</v>
      </c>
      <c r="F227" s="14">
        <f t="shared" ref="F227:F231" si="287">SUM(E227)</f>
        <v>127.63869999999997</v>
      </c>
      <c r="G227" s="14">
        <v>2</v>
      </c>
      <c r="H227" s="14">
        <v>0</v>
      </c>
      <c r="I227" s="26">
        <f>SUM(F227+G227+H227)</f>
        <v>129.63869999999997</v>
      </c>
    </row>
    <row r="228" spans="1:9" ht="12.75" customHeight="1" x14ac:dyDescent="0.2">
      <c r="A228" s="13" t="s">
        <v>161</v>
      </c>
      <c r="B228" s="14">
        <v>70.100000000000023</v>
      </c>
      <c r="C228" s="14">
        <v>5.7</v>
      </c>
      <c r="D228" s="14">
        <v>0</v>
      </c>
      <c r="E228" s="14">
        <f>SUM(B228+C228+D228)</f>
        <v>75.800000000000026</v>
      </c>
      <c r="F228" s="14">
        <f t="shared" si="287"/>
        <v>75.800000000000026</v>
      </c>
      <c r="G228" s="14">
        <v>5.7</v>
      </c>
      <c r="H228" s="14">
        <v>0</v>
      </c>
      <c r="I228" s="26">
        <f>SUM(F228+G228+H228)</f>
        <v>81.500000000000028</v>
      </c>
    </row>
    <row r="229" spans="1:9" ht="12.75" customHeight="1" x14ac:dyDescent="0.2">
      <c r="A229" s="13" t="s">
        <v>162</v>
      </c>
      <c r="B229" s="16">
        <v>0</v>
      </c>
      <c r="C229" s="16">
        <v>0</v>
      </c>
      <c r="D229" s="16">
        <v>0</v>
      </c>
      <c r="E229" s="14">
        <f>SUM(B229+C229+D229)</f>
        <v>0</v>
      </c>
      <c r="F229" s="14">
        <f t="shared" si="287"/>
        <v>0</v>
      </c>
      <c r="G229" s="16">
        <v>0</v>
      </c>
      <c r="H229" s="16">
        <v>0</v>
      </c>
      <c r="I229" s="26">
        <f>SUM(F229+G229+H229)</f>
        <v>0</v>
      </c>
    </row>
    <row r="230" spans="1:9" ht="12.75" customHeight="1" x14ac:dyDescent="0.2">
      <c r="A230" s="13" t="s">
        <v>163</v>
      </c>
      <c r="B230" s="14">
        <v>170</v>
      </c>
      <c r="C230" s="14">
        <v>11.9</v>
      </c>
      <c r="D230" s="14">
        <v>0</v>
      </c>
      <c r="E230" s="14">
        <f>SUM(B230+C230+D230)</f>
        <v>181.9</v>
      </c>
      <c r="F230" s="14">
        <f t="shared" si="287"/>
        <v>181.9</v>
      </c>
      <c r="G230" s="14">
        <v>11.9</v>
      </c>
      <c r="H230" s="14">
        <v>0</v>
      </c>
      <c r="I230" s="26">
        <f>SUM(F230+G230+H230)</f>
        <v>193.8</v>
      </c>
    </row>
    <row r="231" spans="1:9" ht="12.75" customHeight="1" x14ac:dyDescent="0.2">
      <c r="A231" s="13" t="s">
        <v>164</v>
      </c>
      <c r="B231" s="14">
        <v>21.1</v>
      </c>
      <c r="C231" s="14">
        <v>0.1</v>
      </c>
      <c r="D231" s="14">
        <v>0</v>
      </c>
      <c r="E231" s="14">
        <f>SUM(B231+C231+D231)</f>
        <v>21.200000000000003</v>
      </c>
      <c r="F231" s="14">
        <f t="shared" si="287"/>
        <v>21.200000000000003</v>
      </c>
      <c r="G231" s="14">
        <v>0.1</v>
      </c>
      <c r="H231" s="14">
        <v>0</v>
      </c>
      <c r="I231" s="26">
        <f>SUM(F231+G231+H231)</f>
        <v>21.300000000000004</v>
      </c>
    </row>
    <row r="232" spans="1:9" ht="15" customHeight="1" x14ac:dyDescent="0.2">
      <c r="A232" s="15" t="s">
        <v>165</v>
      </c>
      <c r="B232" s="27">
        <f t="shared" ref="B232:D232" si="288">SUM(B16-B120)</f>
        <v>-60819.395149999982</v>
      </c>
      <c r="C232" s="27">
        <f t="shared" si="288"/>
        <v>-1135.0571999999997</v>
      </c>
      <c r="D232" s="27">
        <f t="shared" si="288"/>
        <v>7.246699999999997</v>
      </c>
      <c r="E232" s="27">
        <f t="shared" ref="E232:I232" si="289">SUM(E16-E120)</f>
        <v>-61947.205650000004</v>
      </c>
      <c r="F232" s="27">
        <f t="shared" si="289"/>
        <v>-61947.205650000004</v>
      </c>
      <c r="G232" s="27">
        <f t="shared" si="289"/>
        <v>-1329.0333999999998</v>
      </c>
      <c r="H232" s="27">
        <f t="shared" si="289"/>
        <v>126.7221</v>
      </c>
      <c r="I232" s="28">
        <f t="shared" si="289"/>
        <v>-63149.516950000019</v>
      </c>
    </row>
    <row r="233" spans="1:9" ht="6" customHeight="1" x14ac:dyDescent="0.2">
      <c r="A233" s="20"/>
      <c r="B233" s="21"/>
      <c r="C233" s="21"/>
      <c r="D233" s="21"/>
      <c r="E233" s="21"/>
      <c r="F233" s="21"/>
      <c r="G233" s="21"/>
      <c r="H233" s="21"/>
      <c r="I233" s="22"/>
    </row>
    <row r="234" spans="1:9" ht="6" customHeight="1" x14ac:dyDescent="0.2"/>
    <row r="235" spans="1:9" ht="12.75" customHeight="1" x14ac:dyDescent="0.2">
      <c r="A235" s="23" t="s">
        <v>12</v>
      </c>
    </row>
    <row r="236" spans="1:9" ht="12.75" customHeight="1" x14ac:dyDescent="0.2">
      <c r="A236" s="23" t="s">
        <v>11</v>
      </c>
    </row>
    <row r="237" spans="1:9" ht="12.75" customHeight="1" x14ac:dyDescent="0.2">
      <c r="A237" s="23" t="s">
        <v>7</v>
      </c>
    </row>
  </sheetData>
  <mergeCells count="17">
    <mergeCell ref="A1:I1"/>
    <mergeCell ref="A2:I2"/>
    <mergeCell ref="A3:I3"/>
    <mergeCell ref="A5:I5"/>
    <mergeCell ref="A6:I6"/>
    <mergeCell ref="B8:I8"/>
    <mergeCell ref="B9:I9"/>
    <mergeCell ref="B10:I10"/>
    <mergeCell ref="I12:I14"/>
    <mergeCell ref="C12:D12"/>
    <mergeCell ref="E12:E14"/>
    <mergeCell ref="F12:F14"/>
    <mergeCell ref="G12:H12"/>
    <mergeCell ref="C13:C14"/>
    <mergeCell ref="G13:G14"/>
    <mergeCell ref="B12:B14"/>
    <mergeCell ref="B11:I11"/>
  </mergeCells>
  <printOptions horizontalCentered="1"/>
  <pageMargins left="0.70866141732283472" right="0.70866141732283472" top="0.74803149606299213" bottom="0.74803149606299213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2019-09-16T19:41:41Z</cp:lastPrinted>
  <dcterms:created xsi:type="dcterms:W3CDTF">2018-11-21T20:09:16Z</dcterms:created>
  <dcterms:modified xsi:type="dcterms:W3CDTF">2019-09-17T20:12:18Z</dcterms:modified>
</cp:coreProperties>
</file>